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kbear\Desktop\"/>
    </mc:Choice>
  </mc:AlternateContent>
  <xr:revisionPtr revIDLastSave="0" documentId="13_ncr:1_{84C64695-B9E3-4679-974F-A3D8D2FB35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各イベント計画" sheetId="5" r:id="rId1"/>
    <sheet name="ライフスタイル詳細" sheetId="3" r:id="rId2"/>
    <sheet name="健康詳細" sheetId="4" r:id="rId3"/>
    <sheet name="ＡＩ詳細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5" l="1"/>
  <c r="H4" i="5"/>
  <c r="I4" i="5"/>
  <c r="M22" i="4" l="1"/>
  <c r="J22" i="4"/>
  <c r="N22" i="4" s="1"/>
  <c r="M21" i="4"/>
  <c r="J21" i="4"/>
  <c r="N21" i="4" s="1"/>
  <c r="M20" i="4"/>
  <c r="J20" i="4"/>
  <c r="N20" i="4" s="1"/>
  <c r="M19" i="4"/>
  <c r="J19" i="4"/>
  <c r="N19" i="4" s="1"/>
  <c r="M18" i="4"/>
  <c r="J18" i="4"/>
  <c r="N18" i="4" s="1"/>
  <c r="M17" i="4"/>
  <c r="M23" i="4" s="1"/>
  <c r="J17" i="4"/>
  <c r="N17" i="4" s="1"/>
  <c r="M16" i="4"/>
  <c r="J16" i="4"/>
  <c r="N16" i="4" s="1"/>
  <c r="M11" i="4"/>
  <c r="J11" i="4"/>
  <c r="N11" i="4" s="1"/>
  <c r="M10" i="4"/>
  <c r="J10" i="4"/>
  <c r="N10" i="4" s="1"/>
  <c r="M9" i="4"/>
  <c r="J9" i="4"/>
  <c r="N9" i="4" s="1"/>
  <c r="M8" i="4"/>
  <c r="J8" i="4"/>
  <c r="N8" i="4" s="1"/>
  <c r="N7" i="4"/>
  <c r="N6" i="4"/>
  <c r="M5" i="4"/>
  <c r="J5" i="4"/>
  <c r="M22" i="3"/>
  <c r="J22" i="3"/>
  <c r="N22" i="3" s="1"/>
  <c r="N21" i="3"/>
  <c r="M21" i="3"/>
  <c r="J21" i="3"/>
  <c r="M20" i="3"/>
  <c r="J20" i="3"/>
  <c r="N20" i="3" s="1"/>
  <c r="M19" i="3"/>
  <c r="J19" i="3"/>
  <c r="N19" i="3" s="1"/>
  <c r="M18" i="3"/>
  <c r="J18" i="3"/>
  <c r="M17" i="3"/>
  <c r="J17" i="3"/>
  <c r="N17" i="3" s="1"/>
  <c r="M16" i="3"/>
  <c r="J16" i="3"/>
  <c r="M11" i="3"/>
  <c r="J11" i="3"/>
  <c r="N11" i="3" s="1"/>
  <c r="M10" i="3"/>
  <c r="J10" i="3"/>
  <c r="M9" i="3"/>
  <c r="J9" i="3"/>
  <c r="N9" i="3" s="1"/>
  <c r="M8" i="3"/>
  <c r="J8" i="3"/>
  <c r="N8" i="3" s="1"/>
  <c r="M7" i="3"/>
  <c r="J7" i="3"/>
  <c r="N6" i="3"/>
  <c r="M5" i="3"/>
  <c r="J5" i="3"/>
  <c r="J12" i="3" s="1"/>
  <c r="M12" i="3" l="1"/>
  <c r="J23" i="3"/>
  <c r="N7" i="3"/>
  <c r="N10" i="3"/>
  <c r="M23" i="3"/>
  <c r="N18" i="3"/>
  <c r="M12" i="4"/>
  <c r="J12" i="4"/>
  <c r="N12" i="4" s="1"/>
  <c r="J23" i="4"/>
  <c r="N23" i="4" s="1"/>
  <c r="N5" i="4"/>
  <c r="N12" i="3"/>
  <c r="N23" i="3"/>
  <c r="P23" i="3" s="1"/>
  <c r="N5" i="3"/>
  <c r="N16" i="3"/>
  <c r="M21" i="1"/>
  <c r="M22" i="1"/>
  <c r="J21" i="1"/>
  <c r="J22" i="1"/>
  <c r="J10" i="1"/>
  <c r="J11" i="1"/>
  <c r="M10" i="1"/>
  <c r="M11" i="1"/>
  <c r="P23" i="4" l="1"/>
  <c r="M20" i="1"/>
  <c r="M19" i="1"/>
  <c r="M18" i="1"/>
  <c r="M17" i="1"/>
  <c r="M16" i="1"/>
  <c r="J20" i="1"/>
  <c r="J19" i="1"/>
  <c r="J18" i="1"/>
  <c r="J17" i="1"/>
  <c r="J16" i="1"/>
  <c r="N22" i="1"/>
  <c r="N21" i="1"/>
  <c r="N10" i="1"/>
  <c r="N11" i="1"/>
  <c r="M7" i="1"/>
  <c r="M8" i="1"/>
  <c r="M9" i="1"/>
  <c r="J7" i="1"/>
  <c r="J8" i="1"/>
  <c r="N8" i="1" s="1"/>
  <c r="J9" i="1"/>
  <c r="N9" i="1" s="1"/>
  <c r="M5" i="1"/>
  <c r="J5" i="1"/>
  <c r="J23" i="1" l="1"/>
  <c r="J12" i="1"/>
  <c r="N5" i="1"/>
  <c r="N17" i="1"/>
  <c r="N7" i="1"/>
  <c r="N18" i="1"/>
  <c r="M12" i="1"/>
  <c r="N6" i="1"/>
  <c r="N19" i="1"/>
  <c r="M23" i="1"/>
  <c r="N23" i="1" s="1"/>
  <c r="N20" i="1"/>
  <c r="N16" i="1"/>
  <c r="N12" i="1" l="1"/>
  <c r="P23" i="1" s="1"/>
</calcChain>
</file>

<file path=xl/sharedStrings.xml><?xml version="1.0" encoding="utf-8"?>
<sst xmlns="http://schemas.openxmlformats.org/spreadsheetml/2006/main" count="227" uniqueCount="70">
  <si>
    <t>企画テーマ名</t>
    <rPh sb="0" eb="2">
      <t>キカク</t>
    </rPh>
    <rPh sb="5" eb="6">
      <t>メイ</t>
    </rPh>
    <phoneticPr fontId="1"/>
  </si>
  <si>
    <t>人数見込み</t>
    <rPh sb="0" eb="2">
      <t>ニンズウ</t>
    </rPh>
    <rPh sb="2" eb="4">
      <t>ミコ</t>
    </rPh>
    <phoneticPr fontId="1"/>
  </si>
  <si>
    <t>集客方法</t>
    <rPh sb="0" eb="2">
      <t>シュウキャク</t>
    </rPh>
    <rPh sb="2" eb="4">
      <t>ホウホウ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</si>
  <si>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</si>
  <si>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</si>
  <si>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内訳</t>
    <rPh sb="0" eb="1">
      <t>ウチ</t>
    </rPh>
    <rPh sb="1" eb="2">
      <t>ワケ</t>
    </rPh>
    <phoneticPr fontId="1"/>
  </si>
  <si>
    <t>希望会場</t>
    <rPh sb="0" eb="2">
      <t>キボウ</t>
    </rPh>
    <rPh sb="2" eb="4">
      <t>カイジョウ</t>
    </rPh>
    <phoneticPr fontId="1"/>
  </si>
  <si>
    <t>希望開催時期</t>
    <rPh sb="0" eb="2">
      <t>キボウ</t>
    </rPh>
    <rPh sb="2" eb="4">
      <t>カイサイ</t>
    </rPh>
    <rPh sb="4" eb="6">
      <t>ジキ</t>
    </rPh>
    <phoneticPr fontId="1"/>
  </si>
  <si>
    <t>集客想定</t>
    <rPh sb="0" eb="2">
      <t>シュウキャク</t>
    </rPh>
    <rPh sb="2" eb="4">
      <t>ソウテイ</t>
    </rPh>
    <phoneticPr fontId="1"/>
  </si>
  <si>
    <t>ＩｋｅＢｉｚ4階地域活動交流センター内会議室</t>
    <rPh sb="7" eb="8">
      <t>カイ</t>
    </rPh>
    <rPh sb="8" eb="10">
      <t>チイキ</t>
    </rPh>
    <rPh sb="10" eb="12">
      <t>カツドウ</t>
    </rPh>
    <rPh sb="12" eb="14">
      <t>コウリュウ</t>
    </rPh>
    <rPh sb="18" eb="19">
      <t>ナイ</t>
    </rPh>
    <rPh sb="19" eb="22">
      <t>カイギシツ</t>
    </rPh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</si>
  <si>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</si>
  <si>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</si>
  <si>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人</t>
    <rPh sb="0" eb="1">
      <t>ヒト</t>
    </rPh>
    <phoneticPr fontId="1"/>
  </si>
  <si>
    <t>参加人数</t>
    <rPh sb="0" eb="2">
      <t>サンカ</t>
    </rPh>
    <rPh sb="2" eb="4">
      <t>ニンズウ</t>
    </rPh>
    <phoneticPr fontId="1"/>
  </si>
  <si>
    <t>参加費</t>
    <rPh sb="0" eb="3">
      <t>サンカヒ</t>
    </rPh>
    <phoneticPr fontId="1"/>
  </si>
  <si>
    <t>金額</t>
    <rPh sb="0" eb="2">
      <t>キンガク</t>
    </rPh>
    <phoneticPr fontId="1"/>
  </si>
  <si>
    <t>講師報酬</t>
    <rPh sb="0" eb="2">
      <t>コウシ</t>
    </rPh>
    <rPh sb="2" eb="4">
      <t>ホウシュウ</t>
    </rPh>
    <phoneticPr fontId="1"/>
  </si>
  <si>
    <t>お茶菓子代</t>
    <rPh sb="1" eb="4">
      <t>チャガシ</t>
    </rPh>
    <rPh sb="4" eb="5">
      <t>ダイ</t>
    </rPh>
    <phoneticPr fontId="1"/>
  </si>
  <si>
    <t>会場費</t>
    <rPh sb="0" eb="2">
      <t>カイジョウ</t>
    </rPh>
    <rPh sb="2" eb="3">
      <t>ヒ</t>
    </rPh>
    <phoneticPr fontId="1"/>
  </si>
  <si>
    <t>資料代</t>
    <rPh sb="0" eb="2">
      <t>シリョウ</t>
    </rPh>
    <rPh sb="2" eb="3">
      <t>ダイ</t>
    </rPh>
    <phoneticPr fontId="1"/>
  </si>
  <si>
    <t>合計</t>
    <rPh sb="0" eb="2">
      <t>ゴウケイ</t>
    </rPh>
    <phoneticPr fontId="1"/>
  </si>
  <si>
    <t>実施会場</t>
    <rPh sb="0" eb="2">
      <t>ジッシ</t>
    </rPh>
    <rPh sb="2" eb="4">
      <t>カイジョウ</t>
    </rPh>
    <phoneticPr fontId="1"/>
  </si>
  <si>
    <t>開催日時</t>
    <rPh sb="0" eb="2">
      <t>カイサイ</t>
    </rPh>
    <rPh sb="2" eb="4">
      <t>ニチジ</t>
    </rPh>
    <phoneticPr fontId="1"/>
  </si>
  <si>
    <t>差益　　　　　　収入－支出</t>
    <rPh sb="0" eb="2">
      <t>サエキ</t>
    </rPh>
    <rPh sb="8" eb="10">
      <t>シュウニュウ</t>
    </rPh>
    <rPh sb="11" eb="13">
      <t>シシュツ</t>
    </rPh>
    <phoneticPr fontId="1"/>
  </si>
  <si>
    <t>実際の集客</t>
    <rPh sb="0" eb="2">
      <t>ジッサイ</t>
    </rPh>
    <rPh sb="3" eb="5">
      <t>シュウキャク</t>
    </rPh>
    <phoneticPr fontId="1"/>
  </si>
  <si>
    <t>テーマ名</t>
    <rPh sb="3" eb="4">
      <t>メイ</t>
    </rPh>
    <phoneticPr fontId="1"/>
  </si>
  <si>
    <t>人</t>
    <rPh sb="0" eb="1">
      <t>ニン</t>
    </rPh>
    <phoneticPr fontId="1"/>
  </si>
  <si>
    <t>計　画　収　支　表</t>
    <rPh sb="0" eb="1">
      <t>ケイ</t>
    </rPh>
    <rPh sb="2" eb="3">
      <t>ガ</t>
    </rPh>
    <rPh sb="4" eb="5">
      <t>オサム</t>
    </rPh>
    <rPh sb="6" eb="7">
      <t>シ</t>
    </rPh>
    <rPh sb="8" eb="9">
      <t>ヒョウ</t>
    </rPh>
    <phoneticPr fontId="1"/>
  </si>
  <si>
    <t>実　施　収　支　表</t>
    <rPh sb="0" eb="1">
      <t>ジツ</t>
    </rPh>
    <rPh sb="2" eb="3">
      <t>シ</t>
    </rPh>
    <rPh sb="4" eb="5">
      <t>オサム</t>
    </rPh>
    <rPh sb="6" eb="7">
      <t>シ</t>
    </rPh>
    <rPh sb="8" eb="9">
      <t>ヒョウ</t>
    </rPh>
    <phoneticPr fontId="1"/>
  </si>
  <si>
    <t>チラシ印刷代</t>
    <rPh sb="3" eb="5">
      <t>インサツ</t>
    </rPh>
    <rPh sb="5" eb="6">
      <t>ダイ</t>
    </rPh>
    <phoneticPr fontId="1"/>
  </si>
  <si>
    <t>実施－計画</t>
    <rPh sb="0" eb="2">
      <t>ジッシ</t>
    </rPh>
    <rPh sb="3" eb="5">
      <t>ケイカク</t>
    </rPh>
    <phoneticPr fontId="1"/>
  </si>
  <si>
    <t>実施の差益が出ればﾏｲﾅｽは消えます</t>
    <rPh sb="0" eb="2">
      <t>ジッシ</t>
    </rPh>
    <rPh sb="3" eb="5">
      <t>サエキ</t>
    </rPh>
    <rPh sb="6" eb="7">
      <t>デ</t>
    </rPh>
    <rPh sb="14" eb="15">
      <t>キ</t>
    </rPh>
    <phoneticPr fontId="1"/>
  </si>
  <si>
    <t>￥</t>
    <phoneticPr fontId="1"/>
  </si>
  <si>
    <t>・資料作成代　　￥3,000　　　・茶菓購入　　￥2,000</t>
    <rPh sb="1" eb="3">
      <t>シリョウ</t>
    </rPh>
    <rPh sb="3" eb="5">
      <t>サクセイ</t>
    </rPh>
    <rPh sb="5" eb="6">
      <t>ダイ</t>
    </rPh>
    <rPh sb="18" eb="20">
      <t>チャカ</t>
    </rPh>
    <rPh sb="20" eb="22">
      <t>コウニュウ</t>
    </rPh>
    <phoneticPr fontId="1"/>
  </si>
  <si>
    <t>・参加会費　　￥1,500　　　</t>
    <rPh sb="1" eb="3">
      <t>サンカ</t>
    </rPh>
    <rPh sb="3" eb="5">
      <t>カイヒ</t>
    </rPh>
    <phoneticPr fontId="1"/>
  </si>
  <si>
    <t>12月初旬　　　　　　（年明けの介護認定を睨んで）</t>
    <rPh sb="2" eb="3">
      <t>ガツ</t>
    </rPh>
    <rPh sb="3" eb="5">
      <t>ショジュン</t>
    </rPh>
    <rPh sb="12" eb="14">
      <t>トシア</t>
    </rPh>
    <rPh sb="16" eb="18">
      <t>カイゴ</t>
    </rPh>
    <rPh sb="18" eb="20">
      <t>ニンテイ</t>
    </rPh>
    <rPh sb="21" eb="22">
      <t>ニラ</t>
    </rPh>
    <phoneticPr fontId="1"/>
  </si>
  <si>
    <t>ケイトサロン</t>
    <phoneticPr fontId="1"/>
  </si>
  <si>
    <t>主にRSSC関係者の介護従事者、経験者、関心者、またケアマネージャー経験者などを事前調査し、ピンポイントで声をかける。</t>
    <rPh sb="0" eb="1">
      <t>オモ</t>
    </rPh>
    <rPh sb="6" eb="9">
      <t>カンケイシャ</t>
    </rPh>
    <rPh sb="10" eb="12">
      <t>カイゴ</t>
    </rPh>
    <rPh sb="12" eb="15">
      <t>ジュウジシャ</t>
    </rPh>
    <rPh sb="16" eb="19">
      <t>ケイケンシャ</t>
    </rPh>
    <rPh sb="20" eb="22">
      <t>カンシン</t>
    </rPh>
    <rPh sb="22" eb="23">
      <t>シャ</t>
    </rPh>
    <rPh sb="34" eb="37">
      <t>ケイケンシャ</t>
    </rPh>
    <rPh sb="40" eb="42">
      <t>ジゼン</t>
    </rPh>
    <rPh sb="42" eb="44">
      <t>チョウサ</t>
    </rPh>
    <rPh sb="53" eb="54">
      <t>コエ</t>
    </rPh>
    <phoneticPr fontId="1"/>
  </si>
  <si>
    <t>介護の愚痴を語リあおう</t>
    <rPh sb="0" eb="2">
      <t>カイゴ</t>
    </rPh>
    <rPh sb="3" eb="5">
      <t>グチ</t>
    </rPh>
    <rPh sb="6" eb="7">
      <t>カタ</t>
    </rPh>
    <phoneticPr fontId="1"/>
  </si>
  <si>
    <t>差益</t>
    <rPh sb="0" eb="2">
      <t>サエキ</t>
    </rPh>
    <phoneticPr fontId="1"/>
  </si>
  <si>
    <t>収支計画想定</t>
    <rPh sb="0" eb="2">
      <t>シュウシ</t>
    </rPh>
    <rPh sb="2" eb="4">
      <t>ケイカク</t>
    </rPh>
    <rPh sb="4" eb="6">
      <t>ソウテイ</t>
    </rPh>
    <phoneticPr fontId="1"/>
  </si>
  <si>
    <t>※2019年8月記</t>
    <rPh sb="5" eb="6">
      <t>ネン</t>
    </rPh>
    <rPh sb="7" eb="8">
      <t>ガツ</t>
    </rPh>
    <rPh sb="8" eb="9">
      <t>キ</t>
    </rPh>
    <phoneticPr fontId="1"/>
  </si>
  <si>
    <t>①さいちゃれ関係者からの声かけによる拡散
②[修了生が語る…」他の授業でのチラシ配布</t>
    <rPh sb="6" eb="9">
      <t>カンケイシャ</t>
    </rPh>
    <rPh sb="12" eb="13">
      <t>コエ</t>
    </rPh>
    <rPh sb="18" eb="20">
      <t>カクサン</t>
    </rPh>
    <rPh sb="23" eb="26">
      <t>シュウリョウセイ</t>
    </rPh>
    <rPh sb="27" eb="28">
      <t>カタ</t>
    </rPh>
    <rPh sb="31" eb="32">
      <t>ホカ</t>
    </rPh>
    <rPh sb="33" eb="35">
      <t>ジュギョウ</t>
    </rPh>
    <rPh sb="40" eb="42">
      <t>ハイフ</t>
    </rPh>
    <phoneticPr fontId="1"/>
  </si>
  <si>
    <t>①さいちゃれ関係者からの声かけによる拡散
②[修了生が語る…」他の授業でのチラシ配布</t>
    <phoneticPr fontId="1"/>
  </si>
  <si>
    <t>①主にRSSC関係者、青木さんの知人関係への声掛け
②[修了生が語る…」他の授業でのチラシ配布</t>
    <rPh sb="1" eb="2">
      <t>オモ</t>
    </rPh>
    <rPh sb="7" eb="10">
      <t>カンケイシャ</t>
    </rPh>
    <rPh sb="11" eb="13">
      <t>アオキ</t>
    </rPh>
    <rPh sb="16" eb="18">
      <t>チジン</t>
    </rPh>
    <rPh sb="18" eb="20">
      <t>カンケイ</t>
    </rPh>
    <rPh sb="22" eb="24">
      <t>コエカ</t>
    </rPh>
    <phoneticPr fontId="1"/>
  </si>
  <si>
    <t>①主にRSSC関係者、青木さんの知人関係への声掛けによる拡散
②[修了生が語る…」他の授業でのチラシ配布</t>
    <phoneticPr fontId="1"/>
  </si>
  <si>
    <t>・参加会費　　￥1,000　　　</t>
    <rPh sb="1" eb="3">
      <t>サンカ</t>
    </rPh>
    <rPh sb="3" eb="5">
      <t>カイヒ</t>
    </rPh>
    <phoneticPr fontId="1"/>
  </si>
  <si>
    <t>ＩｋｅＢｉｚ4階地域活動交流センター内会議室</t>
    <phoneticPr fontId="1"/>
  </si>
  <si>
    <t>・講師謝礼　　￥5,000
・会議室　　\3,000
・茶菓購入　　￥2,000</t>
    <rPh sb="1" eb="3">
      <t>コウシ</t>
    </rPh>
    <rPh sb="3" eb="5">
      <t>シャレイ</t>
    </rPh>
    <rPh sb="15" eb="18">
      <t>カイギシツ</t>
    </rPh>
    <rPh sb="28" eb="30">
      <t>チャカ</t>
    </rPh>
    <rPh sb="30" eb="32">
      <t>コウニュウ</t>
    </rPh>
    <phoneticPr fontId="1"/>
  </si>
  <si>
    <t>・講師謝礼　　￥5,000
・茶菓購入　　￥7,500</t>
    <rPh sb="1" eb="3">
      <t>コウシ</t>
    </rPh>
    <rPh sb="3" eb="5">
      <t>シャレイ</t>
    </rPh>
    <rPh sb="15" eb="17">
      <t>チャカ</t>
    </rPh>
    <rPh sb="17" eb="19">
      <t>コウニュウ</t>
    </rPh>
    <phoneticPr fontId="1"/>
  </si>
  <si>
    <t>・講師謝礼　　￥5,000
・茶菓購入　　￥5,000</t>
    <rPh sb="1" eb="3">
      <t>コウシ</t>
    </rPh>
    <rPh sb="3" eb="5">
      <t>シャレイ</t>
    </rPh>
    <rPh sb="15" eb="17">
      <t>チャカ</t>
    </rPh>
    <rPh sb="17" eb="19">
      <t>コウニュウ</t>
    </rPh>
    <phoneticPr fontId="1"/>
  </si>
  <si>
    <t>ＩｋｅＢｉｚ4階地域活動交流センター内会議室、又はKATEサロン</t>
    <rPh sb="7" eb="8">
      <t>カイ</t>
    </rPh>
    <rPh sb="8" eb="10">
      <t>チイキ</t>
    </rPh>
    <rPh sb="10" eb="12">
      <t>カツドウ</t>
    </rPh>
    <rPh sb="12" eb="14">
      <t>コウリュウ</t>
    </rPh>
    <rPh sb="18" eb="19">
      <t>ナイ</t>
    </rPh>
    <rPh sb="19" eb="22">
      <t>カイギシツ</t>
    </rPh>
    <rPh sb="23" eb="24">
      <t>マタ</t>
    </rPh>
    <phoneticPr fontId="1"/>
  </si>
  <si>
    <t>ＩｋｅＢｉｚ4階地域活動交流センター内会議室、又はKATEサロン</t>
    <phoneticPr fontId="1"/>
  </si>
  <si>
    <t>シニアのライフスタイル：90歳にして、若々しい語り口でﾋﾞｼﾞﾈｽに取り組む</t>
    <phoneticPr fontId="1"/>
  </si>
  <si>
    <t>2030年の社会を予測する：～ＡＩ時代に向けて～社会は？、シニアは？、子ども達は？</t>
    <phoneticPr fontId="1"/>
  </si>
  <si>
    <t>健康寿命延伸のために必要な生活習慣・体調管理」の指導</t>
    <phoneticPr fontId="1"/>
  </si>
  <si>
    <t>健康寿命延伸のために必要な生活習慣・体調管理」の指導</t>
    <phoneticPr fontId="1"/>
  </si>
  <si>
    <t>記入例</t>
    <rPh sb="0" eb="2">
      <t>キニュウ</t>
    </rPh>
    <rPh sb="2" eb="3">
      <t>レイ</t>
    </rPh>
    <phoneticPr fontId="1"/>
  </si>
  <si>
    <t>名古屋　・　　青木</t>
    <rPh sb="0" eb="3">
      <t>ナゴヤ</t>
    </rPh>
    <rPh sb="7" eb="9">
      <t>アオキ</t>
    </rPh>
    <phoneticPr fontId="1"/>
  </si>
  <si>
    <t>名古屋</t>
    <rPh sb="0" eb="3">
      <t>ナゴヤ</t>
    </rPh>
    <phoneticPr fontId="1"/>
  </si>
  <si>
    <t>・講師謝礼（含む資料作成）　　　　　￥５，０００　　　　・プロジェクタ代　　　￥５００　　　　　　　・茶菓子　　　￥２，０００</t>
    <rPh sb="1" eb="3">
      <t>コウシ</t>
    </rPh>
    <rPh sb="3" eb="5">
      <t>シャレイ</t>
    </rPh>
    <rPh sb="6" eb="7">
      <t>フク</t>
    </rPh>
    <rPh sb="8" eb="10">
      <t>シリョウ</t>
    </rPh>
    <rPh sb="10" eb="12">
      <t>サクセイ</t>
    </rPh>
    <rPh sb="35" eb="36">
      <t>ダイ</t>
    </rPh>
    <rPh sb="51" eb="53">
      <t>チャカ</t>
    </rPh>
    <phoneticPr fontId="1"/>
  </si>
  <si>
    <t>・参加会費　　￥８,０００</t>
    <rPh sb="1" eb="3">
      <t>サンカ</t>
    </rPh>
    <rPh sb="3" eb="5">
      <t>カイヒ</t>
    </rPh>
    <phoneticPr fontId="1"/>
  </si>
  <si>
    <t>予定）11月7日（木）１：００ｐｍ～３：００</t>
    <rPh sb="0" eb="2">
      <t>ヨテイ</t>
    </rPh>
    <rPh sb="5" eb="6">
      <t>ツキ</t>
    </rPh>
    <rPh sb="7" eb="8">
      <t>ヒ</t>
    </rPh>
    <rPh sb="9" eb="10">
      <t>キ</t>
    </rPh>
    <phoneticPr fontId="1"/>
  </si>
  <si>
    <t>イケｂｉｚ４階会議室</t>
    <rPh sb="6" eb="7">
      <t>カイ</t>
    </rPh>
    <rPh sb="7" eb="9">
      <t>カイギ</t>
    </rPh>
    <rPh sb="9" eb="10">
      <t>シツ</t>
    </rPh>
    <phoneticPr fontId="1"/>
  </si>
  <si>
    <t>ＲＳＳＣ在校生・修了生を中心にメール拡散とＨＰ公示、レリーフ（ラウンジ等）配布。</t>
    <rPh sb="4" eb="7">
      <t>ザイコウセイ</t>
    </rPh>
    <rPh sb="8" eb="11">
      <t>シュウリョウセイ</t>
    </rPh>
    <rPh sb="12" eb="14">
      <t>チュウシン</t>
    </rPh>
    <rPh sb="18" eb="20">
      <t>カクサン</t>
    </rPh>
    <rPh sb="23" eb="25">
      <t>コウジ</t>
    </rPh>
    <rPh sb="35" eb="36">
      <t>トウ</t>
    </rPh>
    <rPh sb="37" eb="39">
      <t>ハイフ</t>
    </rPh>
    <phoneticPr fontId="1"/>
  </si>
  <si>
    <t>旅の楽しみ方・味わい方</t>
    <rPh sb="0" eb="1">
      <t>タビ</t>
    </rPh>
    <rPh sb="2" eb="3">
      <t>タノ</t>
    </rPh>
    <rPh sb="5" eb="6">
      <t>カタ</t>
    </rPh>
    <rPh sb="7" eb="8">
      <t>アジ</t>
    </rPh>
    <rPh sb="10" eb="11">
      <t>カタ</t>
    </rPh>
    <phoneticPr fontId="1"/>
  </si>
  <si>
    <t>小宮山</t>
    <rPh sb="0" eb="3">
      <t>コミヤマ</t>
    </rPh>
    <phoneticPr fontId="1"/>
  </si>
  <si>
    <r>
      <t>『さいちゃれサロン』イベント企画計画～実施表　</t>
    </r>
    <r>
      <rPr>
        <sz val="12"/>
        <color theme="1"/>
        <rFont val="メイリオ"/>
        <family val="3"/>
        <charset val="128"/>
      </rPr>
      <t>(青木氏オリジナル）</t>
    </r>
    <rPh sb="14" eb="16">
      <t>キカク</t>
    </rPh>
    <rPh sb="16" eb="18">
      <t>ケイカク</t>
    </rPh>
    <rPh sb="19" eb="21">
      <t>ジッシ</t>
    </rPh>
    <rPh sb="21" eb="22">
      <t>ヒョウ</t>
    </rPh>
    <rPh sb="24" eb="27">
      <t>アオキシ</t>
    </rPh>
    <phoneticPr fontId="1"/>
  </si>
  <si>
    <r>
      <t>『さいちゃれサロン』イベント企画計画～実施表</t>
    </r>
    <r>
      <rPr>
        <sz val="12"/>
        <color theme="1"/>
        <rFont val="メイリオ"/>
        <family val="3"/>
        <charset val="128"/>
      </rPr>
      <t>（青木氏オリジナル）</t>
    </r>
    <rPh sb="14" eb="16">
      <t>キカク</t>
    </rPh>
    <rPh sb="16" eb="18">
      <t>ケイカク</t>
    </rPh>
    <rPh sb="19" eb="21">
      <t>ジッシ</t>
    </rPh>
    <rPh sb="21" eb="22">
      <t>ヒョウ</t>
    </rPh>
    <rPh sb="23" eb="26">
      <t>アオキシ</t>
    </rPh>
    <phoneticPr fontId="1"/>
  </si>
  <si>
    <t>『さいちゃれサロン』イベント企画計画　原案まとめ（8月13日打ち合わせ時に岩熊より作成を要請）</t>
    <rPh sb="14" eb="16">
      <t>キカク</t>
    </rPh>
    <rPh sb="16" eb="18">
      <t>ケイカク</t>
    </rPh>
    <rPh sb="19" eb="21">
      <t>ゲンアン</t>
    </rPh>
    <rPh sb="26" eb="27">
      <t>ガツ</t>
    </rPh>
    <rPh sb="29" eb="30">
      <t>ニチ</t>
    </rPh>
    <rPh sb="30" eb="31">
      <t>ウ</t>
    </rPh>
    <rPh sb="32" eb="33">
      <t>ア</t>
    </rPh>
    <rPh sb="35" eb="36">
      <t>ジ</t>
    </rPh>
    <rPh sb="37" eb="39">
      <t>イワクマ</t>
    </rPh>
    <rPh sb="41" eb="43">
      <t>サクセイ</t>
    </rPh>
    <rPh sb="44" eb="46">
      <t>ヨウセイ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</si>
</sst>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&quot;年&quot;m&quot;月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9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indexed="64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ed">
        <color auto="1"/>
      </right>
      <top/>
      <bottom style="thin">
        <color auto="1"/>
      </bottom>
      <diagonal/>
    </border>
    <border>
      <left style="hair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38" fontId="6" fillId="0" borderId="13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12" fillId="0" borderId="13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176" fontId="15" fillId="0" borderId="0" xfId="0" applyNumberFormat="1" applyFont="1" applyAlignment="1">
      <alignment horizontal="right" vertical="center"/>
    </xf>
    <xf numFmtId="3" fontId="16" fillId="2" borderId="25" xfId="0" applyNumberFormat="1" applyFont="1" applyFill="1" applyBorder="1" applyAlignment="1">
      <alignment horizontal="center" vertical="center" shrinkToFit="1"/>
    </xf>
    <xf numFmtId="3" fontId="16" fillId="2" borderId="2" xfId="0" applyNumberFormat="1" applyFont="1" applyFill="1" applyBorder="1" applyAlignment="1">
      <alignment horizontal="center" vertical="center" shrinkToFit="1"/>
    </xf>
    <xf numFmtId="3" fontId="16" fillId="2" borderId="27" xfId="0" applyNumberFormat="1" applyFont="1" applyFill="1" applyBorder="1" applyAlignment="1">
      <alignment horizontal="center" vertical="center" shrinkToFit="1"/>
    </xf>
    <xf numFmtId="3" fontId="16" fillId="2" borderId="21" xfId="0" applyNumberFormat="1" applyFont="1" applyFill="1" applyBorder="1" applyAlignment="1">
      <alignment horizontal="center" vertical="center" shrinkToFit="1"/>
    </xf>
    <xf numFmtId="3" fontId="16" fillId="2" borderId="3" xfId="0" applyNumberFormat="1" applyFont="1" applyFill="1" applyBorder="1" applyAlignment="1">
      <alignment horizontal="center" vertical="center" shrinkToFit="1"/>
    </xf>
    <xf numFmtId="3" fontId="16" fillId="2" borderId="22" xfId="0" applyNumberFormat="1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3" fontId="15" fillId="0" borderId="23" xfId="0" applyNumberFormat="1" applyFont="1" applyBorder="1" applyAlignment="1">
      <alignment horizontal="right" vertical="center" shrinkToFit="1"/>
    </xf>
    <xf numFmtId="3" fontId="15" fillId="0" borderId="12" xfId="0" applyNumberFormat="1" applyFont="1" applyBorder="1" applyAlignment="1">
      <alignment horizontal="right" vertical="center" shrinkToFit="1"/>
    </xf>
    <xf numFmtId="3" fontId="15" fillId="0" borderId="28" xfId="0" applyNumberFormat="1" applyFont="1" applyBorder="1" applyAlignment="1">
      <alignment horizontal="right" vertical="center" shrinkToFit="1"/>
    </xf>
    <xf numFmtId="3" fontId="15" fillId="0" borderId="23" xfId="0" applyNumberFormat="1" applyFont="1" applyBorder="1" applyAlignment="1">
      <alignment vertical="center" shrinkToFit="1"/>
    </xf>
    <xf numFmtId="3" fontId="15" fillId="0" borderId="0" xfId="0" applyNumberFormat="1" applyFont="1" applyBorder="1" applyAlignment="1">
      <alignment vertical="center" shrinkToFit="1"/>
    </xf>
    <xf numFmtId="3" fontId="15" fillId="0" borderId="24" xfId="0" applyNumberFormat="1" applyFont="1" applyBorder="1" applyAlignment="1">
      <alignment vertical="center" shrinkToFit="1"/>
    </xf>
    <xf numFmtId="38" fontId="16" fillId="0" borderId="11" xfId="0" applyNumberFormat="1" applyFont="1" applyBorder="1" applyAlignment="1">
      <alignment vertical="center" shrinkToFit="1"/>
    </xf>
    <xf numFmtId="3" fontId="15" fillId="0" borderId="0" xfId="0" applyNumberFormat="1" applyFont="1" applyBorder="1" applyAlignment="1">
      <alignment horizontal="right" vertical="center" shrinkToFit="1"/>
    </xf>
    <xf numFmtId="0" fontId="16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55" fontId="15" fillId="0" borderId="9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shrinkToFit="1"/>
    </xf>
    <xf numFmtId="3" fontId="18" fillId="0" borderId="16" xfId="0" applyNumberFormat="1" applyFont="1" applyBorder="1" applyAlignment="1">
      <alignment horizontal="right" vertical="center" shrinkToFit="1"/>
    </xf>
    <xf numFmtId="3" fontId="18" fillId="0" borderId="26" xfId="0" applyNumberFormat="1" applyFont="1" applyBorder="1" applyAlignment="1">
      <alignment horizontal="right" vertical="center" shrinkToFit="1"/>
    </xf>
    <xf numFmtId="3" fontId="18" fillId="0" borderId="21" xfId="0" applyNumberFormat="1" applyFont="1" applyBorder="1" applyAlignment="1">
      <alignment vertical="center" shrinkToFit="1"/>
    </xf>
    <xf numFmtId="3" fontId="18" fillId="0" borderId="16" xfId="0" applyNumberFormat="1" applyFont="1" applyBorder="1" applyAlignment="1">
      <alignment vertical="center" shrinkToFit="1"/>
    </xf>
    <xf numFmtId="3" fontId="18" fillId="0" borderId="26" xfId="0" applyNumberFormat="1" applyFont="1" applyBorder="1" applyAlignment="1">
      <alignment vertical="center" shrinkToFit="1"/>
    </xf>
    <xf numFmtId="38" fontId="18" fillId="0" borderId="17" xfId="0" applyNumberFormat="1" applyFont="1" applyBorder="1" applyAlignment="1">
      <alignment vertical="center" shrinkToFit="1"/>
    </xf>
    <xf numFmtId="3" fontId="16" fillId="3" borderId="25" xfId="0" applyNumberFormat="1" applyFont="1" applyFill="1" applyBorder="1" applyAlignment="1">
      <alignment horizontal="center" vertical="center" shrinkToFit="1"/>
    </xf>
    <xf numFmtId="3" fontId="16" fillId="3" borderId="2" xfId="0" applyNumberFormat="1" applyFont="1" applyFill="1" applyBorder="1" applyAlignment="1">
      <alignment horizontal="center" vertical="center" shrinkToFit="1"/>
    </xf>
    <xf numFmtId="3" fontId="16" fillId="3" borderId="27" xfId="0" applyNumberFormat="1" applyFont="1" applyFill="1" applyBorder="1" applyAlignment="1">
      <alignment horizontal="center" vertical="center" shrinkToFit="1"/>
    </xf>
    <xf numFmtId="3" fontId="16" fillId="3" borderId="21" xfId="0" applyNumberFormat="1" applyFont="1" applyFill="1" applyBorder="1" applyAlignment="1">
      <alignment horizontal="center" vertical="center" shrinkToFit="1"/>
    </xf>
    <xf numFmtId="3" fontId="16" fillId="3" borderId="3" xfId="0" applyNumberFormat="1" applyFont="1" applyFill="1" applyBorder="1" applyAlignment="1">
      <alignment horizontal="center" vertical="center" shrinkToFit="1"/>
    </xf>
    <xf numFmtId="3" fontId="16" fillId="3" borderId="22" xfId="0" applyNumberFormat="1" applyFont="1" applyFill="1" applyBorder="1" applyAlignment="1">
      <alignment horizontal="center" vertical="center" shrinkToFit="1"/>
    </xf>
    <xf numFmtId="38" fontId="16" fillId="0" borderId="11" xfId="0" applyNumberFormat="1" applyFont="1" applyBorder="1" applyAlignment="1">
      <alignment horizontal="right" vertical="center" shrinkToFit="1"/>
    </xf>
    <xf numFmtId="0" fontId="16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vertical="top" wrapText="1"/>
    </xf>
    <xf numFmtId="55" fontId="15" fillId="0" borderId="8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center" vertical="center"/>
    </xf>
    <xf numFmtId="38" fontId="18" fillId="0" borderId="17" xfId="0" applyNumberFormat="1" applyFont="1" applyBorder="1" applyAlignment="1">
      <alignment horizontal="right" vertical="center" shrinkToFit="1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55" fontId="15" fillId="0" borderId="0" xfId="0" applyNumberFormat="1" applyFont="1" applyAlignment="1">
      <alignment horizontal="right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4" xfId="0" applyFont="1" applyBorder="1">
      <alignment vertical="center"/>
    </xf>
    <xf numFmtId="3" fontId="16" fillId="0" borderId="3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0" fontId="15" fillId="0" borderId="30" xfId="0" applyFont="1" applyBorder="1">
      <alignment vertical="center"/>
    </xf>
    <xf numFmtId="0" fontId="15" fillId="0" borderId="3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16" fillId="0" borderId="30" xfId="0" applyFont="1" applyBorder="1" applyAlignment="1">
      <alignment vertical="top"/>
    </xf>
    <xf numFmtId="0" fontId="16" fillId="0" borderId="0" xfId="0" applyFont="1" applyAlignment="1">
      <alignment horizontal="center" vertical="center"/>
    </xf>
    <xf numFmtId="38" fontId="18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0" fillId="4" borderId="30" xfId="0" applyFont="1" applyFill="1" applyBorder="1" applyAlignment="1">
      <alignment vertical="top"/>
    </xf>
    <xf numFmtId="0" fontId="21" fillId="4" borderId="35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vertical="center" wrapText="1"/>
    </xf>
    <xf numFmtId="0" fontId="2" fillId="4" borderId="30" xfId="0" applyFont="1" applyFill="1" applyBorder="1">
      <alignment vertical="center"/>
    </xf>
    <xf numFmtId="3" fontId="0" fillId="4" borderId="46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35" xfId="0" applyNumberFormat="1" applyFill="1" applyBorder="1" applyAlignment="1">
      <alignment horizontal="center" vertical="center"/>
    </xf>
    <xf numFmtId="0" fontId="3" fillId="4" borderId="34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47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5" fillId="0" borderId="48" xfId="0" applyFont="1" applyBorder="1" applyAlignment="1">
      <alignment vertical="center" wrapText="1"/>
    </xf>
    <xf numFmtId="0" fontId="15" fillId="0" borderId="0" xfId="0" applyFont="1">
      <alignment vertical="center"/>
    </xf>
    <xf numFmtId="0" fontId="20" fillId="0" borderId="30" xfId="0" applyFont="1" applyBorder="1" applyAlignment="1">
      <alignment vertical="top"/>
    </xf>
    <xf numFmtId="0" fontId="21" fillId="0" borderId="3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vertical="center" wrapText="1"/>
    </xf>
    <xf numFmtId="0" fontId="2" fillId="0" borderId="30" xfId="0" applyFont="1" applyBorder="1">
      <alignment vertical="center"/>
    </xf>
    <xf numFmtId="3" fontId="0" fillId="0" borderId="33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19" fillId="4" borderId="4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45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177" fontId="15" fillId="0" borderId="7" xfId="0" applyNumberFormat="1" applyFont="1" applyBorder="1" applyAlignment="1">
      <alignment horizontal="left" vertical="top" wrapText="1"/>
    </xf>
    <xf numFmtId="177" fontId="15" fillId="0" borderId="8" xfId="0" applyNumberFormat="1" applyFont="1" applyBorder="1" applyAlignment="1">
      <alignment horizontal="left" vertical="top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15" fillId="0" borderId="7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177" fontId="15" fillId="0" borderId="9" xfId="0" applyNumberFormat="1" applyFont="1" applyBorder="1" applyAlignment="1">
      <alignment horizontal="left" vertical="top" wrapText="1"/>
    </xf>
    <xf numFmtId="0" fontId="16" fillId="2" borderId="41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 textRotation="255" wrapText="1"/>
    </xf>
    <xf numFmtId="0" fontId="23" fillId="0" borderId="8" xfId="0" applyFont="1" applyBorder="1" applyAlignment="1">
      <alignment vertical="center" textRotation="255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5" fillId="2" borderId="37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15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 shrinkToFit="1"/>
    </xf>
    <xf numFmtId="0" fontId="17" fillId="3" borderId="18" xfId="0" applyFont="1" applyFill="1" applyBorder="1" applyAlignment="1">
      <alignment horizontal="center" vertical="center" wrapText="1" shrinkToFit="1"/>
    </xf>
    <xf numFmtId="0" fontId="15" fillId="3" borderId="29" xfId="0" applyFont="1" applyFill="1" applyBorder="1" applyAlignment="1">
      <alignment horizontal="center" vertical="center" wrapText="1" shrinkToFit="1"/>
    </xf>
    <xf numFmtId="0" fontId="17" fillId="2" borderId="18" xfId="0" applyFont="1" applyFill="1" applyBorder="1" applyAlignment="1">
      <alignment horizontal="center" vertical="center" wrapText="1" shrinkToFit="1"/>
    </xf>
    <xf numFmtId="0" fontId="15" fillId="2" borderId="29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55" fontId="15" fillId="0" borderId="7" xfId="0" applyNumberFormat="1" applyFont="1" applyBorder="1" applyAlignment="1">
      <alignment horizontal="center" vertical="top" wrapText="1"/>
    </xf>
    <xf numFmtId="55" fontId="15" fillId="0" borderId="9" xfId="0" applyNumberFormat="1" applyFont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982980</xdr:colOff>
      <xdr:row>4</xdr:row>
      <xdr:rowOff>266700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96DD41-FC37-454E-A8EE-D98254B64B13}"/>
            </a:ext>
          </a:extLst>
        </xdr:cNvPr>
        <xdr:cNvSpPr txBox="1"/>
      </xdr:nvSpPr>
      <xdr:spPr>
        <a:xfrm>
          <a:off x="7545705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5391-D2AA-4395-9FD0-C959BAD989EC}">
  <dimension ref="A1:N13"/>
  <sheetViews>
    <sheetView tabSelected="1" workbookViewId="0">
      <selection activeCell="P5" sqref="P5"/>
    </sheetView>
  </sheetViews>
  <sheetFormatPr defaultRowHeight="18.75" x14ac:dyDescent="0.4"/>
  <cols>
    <col min="1" max="1" width="3.25" style="78" customWidth="1"/>
    <col min="2" max="2" width="18.5" style="57" customWidth="1"/>
    <col min="3" max="3" width="37" style="57" customWidth="1"/>
    <col min="4" max="4" width="5" style="57" customWidth="1"/>
    <col min="5" max="5" width="5.375" style="57" customWidth="1"/>
    <col min="6" max="6" width="2.375" style="57" customWidth="1"/>
    <col min="7" max="8" width="10.5" style="57" customWidth="1"/>
    <col min="9" max="9" width="8.125" style="57" customWidth="1"/>
    <col min="10" max="10" width="12.5" style="57" customWidth="1"/>
    <col min="11" max="11" width="13.25" style="57" customWidth="1"/>
    <col min="12" max="12" width="3.125" style="75" customWidth="1"/>
    <col min="13" max="16384" width="9" style="75"/>
  </cols>
  <sheetData>
    <row r="1" spans="1:14" s="2" customFormat="1" ht="17.25" customHeight="1" x14ac:dyDescent="0.4">
      <c r="A1" s="106"/>
      <c r="B1" s="12" t="s">
        <v>69</v>
      </c>
      <c r="C1" s="12"/>
      <c r="D1" s="12"/>
      <c r="E1" s="12"/>
      <c r="F1" s="12"/>
      <c r="G1" s="12"/>
      <c r="H1" s="12"/>
      <c r="I1" s="12"/>
      <c r="J1" s="12"/>
      <c r="K1" s="59" t="s">
        <v>41</v>
      </c>
    </row>
    <row r="2" spans="1:14" s="74" customFormat="1" x14ac:dyDescent="0.4">
      <c r="A2" s="105"/>
      <c r="B2" s="132" t="s">
        <v>0</v>
      </c>
      <c r="C2" s="146" t="s">
        <v>8</v>
      </c>
      <c r="D2" s="147"/>
      <c r="E2" s="148"/>
      <c r="F2" s="132" t="s">
        <v>40</v>
      </c>
      <c r="G2" s="133"/>
      <c r="H2" s="133"/>
      <c r="I2" s="133"/>
      <c r="J2" s="149" t="s">
        <v>6</v>
      </c>
      <c r="K2" s="149" t="s">
        <v>7</v>
      </c>
    </row>
    <row r="3" spans="1:14" s="74" customFormat="1" ht="19.5" thickBot="1" x14ac:dyDescent="0.45">
      <c r="A3" s="105"/>
      <c r="B3" s="145"/>
      <c r="C3" s="60" t="s">
        <v>2</v>
      </c>
      <c r="D3" s="143" t="s">
        <v>1</v>
      </c>
      <c r="E3" s="144"/>
      <c r="F3" s="61"/>
      <c r="G3" s="76" t="s">
        <v>3</v>
      </c>
      <c r="H3" s="76" t="s">
        <v>4</v>
      </c>
      <c r="I3" s="77" t="s">
        <v>39</v>
      </c>
      <c r="J3" s="150"/>
      <c r="K3" s="150"/>
    </row>
    <row r="4" spans="1:14" s="74" customFormat="1" ht="19.5" thickBot="1" x14ac:dyDescent="0.45">
      <c r="A4" s="134" t="s">
        <v>66</v>
      </c>
      <c r="B4" s="136" t="s">
        <v>65</v>
      </c>
      <c r="C4" s="138" t="s">
        <v>64</v>
      </c>
      <c r="D4" s="104">
        <v>10</v>
      </c>
      <c r="E4" s="103" t="s">
        <v>26</v>
      </c>
      <c r="F4" s="102" t="s">
        <v>32</v>
      </c>
      <c r="G4" s="101">
        <f>800*10</f>
        <v>8000</v>
      </c>
      <c r="H4" s="101">
        <f>5000+500+2000</f>
        <v>7500</v>
      </c>
      <c r="I4" s="100">
        <f>G4-H4</f>
        <v>500</v>
      </c>
      <c r="J4" s="140" t="s">
        <v>63</v>
      </c>
      <c r="K4" s="142" t="s">
        <v>62</v>
      </c>
    </row>
    <row r="5" spans="1:14" ht="100.5" customHeight="1" thickBot="1" x14ac:dyDescent="0.45">
      <c r="A5" s="135"/>
      <c r="B5" s="137"/>
      <c r="C5" s="139"/>
      <c r="D5" s="99"/>
      <c r="E5" s="99"/>
      <c r="F5" s="98" t="s">
        <v>5</v>
      </c>
      <c r="G5" s="97" t="s">
        <v>61</v>
      </c>
      <c r="H5" s="96" t="s">
        <v>60</v>
      </c>
      <c r="I5" s="95"/>
      <c r="J5" s="141"/>
      <c r="K5" s="141"/>
    </row>
    <row r="6" spans="1:14" s="74" customFormat="1" ht="19.5" thickBot="1" x14ac:dyDescent="0.45">
      <c r="A6" s="116" t="s">
        <v>59</v>
      </c>
      <c r="B6" s="118" t="s">
        <v>53</v>
      </c>
      <c r="C6" s="120" t="s">
        <v>43</v>
      </c>
      <c r="D6" s="70">
        <v>15</v>
      </c>
      <c r="E6" s="62" t="s">
        <v>26</v>
      </c>
      <c r="F6" s="63" t="s">
        <v>32</v>
      </c>
      <c r="G6" s="64">
        <v>15000</v>
      </c>
      <c r="H6" s="64"/>
      <c r="I6" s="65">
        <v>12500</v>
      </c>
      <c r="J6" s="122" t="s">
        <v>52</v>
      </c>
      <c r="K6" s="124">
        <v>43739</v>
      </c>
      <c r="N6" s="75"/>
    </row>
    <row r="7" spans="1:14" ht="60.75" customHeight="1" thickBot="1" x14ac:dyDescent="0.45">
      <c r="A7" s="117"/>
      <c r="B7" s="119"/>
      <c r="C7" s="121"/>
      <c r="D7" s="66"/>
      <c r="E7" s="66"/>
      <c r="F7" s="67" t="s">
        <v>5</v>
      </c>
      <c r="G7" s="68" t="s">
        <v>46</v>
      </c>
      <c r="H7" s="69" t="s">
        <v>49</v>
      </c>
      <c r="I7" s="71"/>
      <c r="J7" s="123"/>
      <c r="K7" s="125"/>
    </row>
    <row r="8" spans="1:14" s="74" customFormat="1" ht="19.5" thickBot="1" x14ac:dyDescent="0.45">
      <c r="A8" s="116" t="s">
        <v>59</v>
      </c>
      <c r="B8" s="118" t="s">
        <v>55</v>
      </c>
      <c r="C8" s="120" t="s">
        <v>43</v>
      </c>
      <c r="D8" s="70">
        <v>10</v>
      </c>
      <c r="E8" s="62" t="s">
        <v>26</v>
      </c>
      <c r="F8" s="63" t="s">
        <v>32</v>
      </c>
      <c r="G8" s="64">
        <v>10000</v>
      </c>
      <c r="H8" s="64"/>
      <c r="I8" s="65">
        <v>10000</v>
      </c>
      <c r="J8" s="122" t="s">
        <v>47</v>
      </c>
      <c r="K8" s="124">
        <v>43831</v>
      </c>
    </row>
    <row r="9" spans="1:14" ht="72" customHeight="1" thickBot="1" x14ac:dyDescent="0.45">
      <c r="A9" s="117"/>
      <c r="B9" s="119"/>
      <c r="C9" s="121"/>
      <c r="D9" s="66"/>
      <c r="E9" s="66"/>
      <c r="F9" s="67" t="s">
        <v>5</v>
      </c>
      <c r="G9" s="68" t="s">
        <v>46</v>
      </c>
      <c r="H9" s="69" t="s">
        <v>48</v>
      </c>
      <c r="I9" s="71"/>
      <c r="J9" s="123"/>
      <c r="K9" s="125"/>
    </row>
    <row r="10" spans="1:14" s="74" customFormat="1" ht="19.5" customHeight="1" thickBot="1" x14ac:dyDescent="0.45">
      <c r="A10" s="126" t="s">
        <v>58</v>
      </c>
      <c r="B10" s="128" t="s">
        <v>54</v>
      </c>
      <c r="C10" s="120" t="s">
        <v>45</v>
      </c>
      <c r="D10" s="70">
        <v>10</v>
      </c>
      <c r="E10" s="62" t="s">
        <v>26</v>
      </c>
      <c r="F10" s="63" t="s">
        <v>32</v>
      </c>
      <c r="G10" s="64">
        <v>10000</v>
      </c>
      <c r="H10" s="64"/>
      <c r="I10" s="65">
        <v>10000</v>
      </c>
      <c r="J10" s="122" t="s">
        <v>47</v>
      </c>
      <c r="K10" s="124">
        <v>43862</v>
      </c>
    </row>
    <row r="11" spans="1:14" ht="71.25" customHeight="1" x14ac:dyDescent="0.4">
      <c r="A11" s="127"/>
      <c r="B11" s="129"/>
      <c r="C11" s="130"/>
      <c r="D11" s="94"/>
      <c r="E11" s="94"/>
      <c r="F11" s="93" t="s">
        <v>5</v>
      </c>
      <c r="G11" s="92" t="s">
        <v>46</v>
      </c>
      <c r="H11" s="91" t="s">
        <v>50</v>
      </c>
      <c r="I11" s="90"/>
      <c r="J11" s="129"/>
      <c r="K11" s="131"/>
    </row>
    <row r="12" spans="1:14" s="74" customFormat="1" ht="19.5" thickBot="1" x14ac:dyDescent="0.45">
      <c r="A12" s="107" t="s">
        <v>57</v>
      </c>
      <c r="B12" s="109" t="s">
        <v>38</v>
      </c>
      <c r="C12" s="111" t="s">
        <v>37</v>
      </c>
      <c r="D12" s="89">
        <v>10</v>
      </c>
      <c r="E12" s="88" t="s">
        <v>26</v>
      </c>
      <c r="F12" s="87" t="s">
        <v>32</v>
      </c>
      <c r="G12" s="86">
        <v>15000</v>
      </c>
      <c r="H12" s="85">
        <v>5000</v>
      </c>
      <c r="I12" s="84">
        <v>10000</v>
      </c>
      <c r="J12" s="113" t="s">
        <v>36</v>
      </c>
      <c r="K12" s="115" t="s">
        <v>35</v>
      </c>
    </row>
    <row r="13" spans="1:14" ht="36" customHeight="1" x14ac:dyDescent="0.4">
      <c r="A13" s="108"/>
      <c r="B13" s="110"/>
      <c r="C13" s="112"/>
      <c r="D13" s="83"/>
      <c r="E13" s="83"/>
      <c r="F13" s="82" t="s">
        <v>5</v>
      </c>
      <c r="G13" s="81" t="s">
        <v>34</v>
      </c>
      <c r="H13" s="80" t="s">
        <v>33</v>
      </c>
      <c r="I13" s="79"/>
      <c r="J13" s="114"/>
      <c r="K13" s="114"/>
    </row>
  </sheetData>
  <mergeCells count="31">
    <mergeCell ref="K2:K3"/>
    <mergeCell ref="K6:K7"/>
    <mergeCell ref="A4:A5"/>
    <mergeCell ref="B4:B5"/>
    <mergeCell ref="C4:C5"/>
    <mergeCell ref="J4:J5"/>
    <mergeCell ref="K4:K5"/>
    <mergeCell ref="F2:I2"/>
    <mergeCell ref="A6:A7"/>
    <mergeCell ref="B6:B7"/>
    <mergeCell ref="C6:C7"/>
    <mergeCell ref="J6:J7"/>
    <mergeCell ref="D3:E3"/>
    <mergeCell ref="B2:B3"/>
    <mergeCell ref="C2:E2"/>
    <mergeCell ref="J2:J3"/>
    <mergeCell ref="A10:A11"/>
    <mergeCell ref="B10:B11"/>
    <mergeCell ref="C10:C11"/>
    <mergeCell ref="J10:J11"/>
    <mergeCell ref="K10:K11"/>
    <mergeCell ref="A8:A9"/>
    <mergeCell ref="B8:B9"/>
    <mergeCell ref="C8:C9"/>
    <mergeCell ref="J8:J9"/>
    <mergeCell ref="K8:K9"/>
    <mergeCell ref="A12:A13"/>
    <mergeCell ref="B12:B13"/>
    <mergeCell ref="C12:C13"/>
    <mergeCell ref="J12:J13"/>
    <mergeCell ref="K12:K13"/>
  </mergeCells>
  <phoneticPr fontId="1"/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workbookViewId="0">
      <selection activeCell="O4" sqref="O4"/>
    </sheetView>
  </sheetViews>
  <sheetFormatPr defaultColWidth="9" defaultRowHeight="18.75" x14ac:dyDescent="0.4"/>
  <cols>
    <col min="1" max="2" width="10.625" style="57" customWidth="1"/>
    <col min="3" max="4" width="5.625" style="57" customWidth="1"/>
    <col min="5" max="6" width="10.625" style="57" customWidth="1"/>
    <col min="7" max="7" width="15.625" style="57" customWidth="1"/>
    <col min="8" max="13" width="5.625" style="58" customWidth="1"/>
    <col min="14" max="14" width="10.625" style="58" customWidth="1"/>
    <col min="15" max="15" width="3.125" style="5" customWidth="1"/>
    <col min="16" max="16384" width="9" style="5"/>
  </cols>
  <sheetData>
    <row r="1" spans="1:14" s="2" customFormat="1" ht="36.75" customHeight="1" x14ac:dyDescent="0.4">
      <c r="A1" s="11" t="s">
        <v>67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  <c r="N1" s="14">
        <v>43697</v>
      </c>
    </row>
    <row r="2" spans="1:14" s="6" customFormat="1" ht="20.100000000000001" customHeight="1" x14ac:dyDescent="0.4">
      <c r="A2" s="149" t="s">
        <v>0</v>
      </c>
      <c r="B2" s="181" t="s">
        <v>8</v>
      </c>
      <c r="C2" s="182"/>
      <c r="D2" s="183"/>
      <c r="E2" s="181" t="s">
        <v>27</v>
      </c>
      <c r="F2" s="182"/>
      <c r="G2" s="182"/>
      <c r="H2" s="182"/>
      <c r="I2" s="182"/>
      <c r="J2" s="182"/>
      <c r="K2" s="182"/>
      <c r="L2" s="182"/>
      <c r="M2" s="182"/>
      <c r="N2" s="183"/>
    </row>
    <row r="3" spans="1:14" s="6" customFormat="1" ht="17.100000000000001" customHeight="1" x14ac:dyDescent="0.4">
      <c r="A3" s="180"/>
      <c r="B3" s="184" t="s">
        <v>2</v>
      </c>
      <c r="C3" s="152" t="s">
        <v>1</v>
      </c>
      <c r="D3" s="186"/>
      <c r="E3" s="149" t="s">
        <v>6</v>
      </c>
      <c r="F3" s="149" t="s">
        <v>7</v>
      </c>
      <c r="G3" s="152" t="s">
        <v>5</v>
      </c>
      <c r="H3" s="154" t="s">
        <v>3</v>
      </c>
      <c r="I3" s="155"/>
      <c r="J3" s="156"/>
      <c r="K3" s="157" t="s">
        <v>4</v>
      </c>
      <c r="L3" s="158"/>
      <c r="M3" s="159"/>
      <c r="N3" s="162" t="s">
        <v>23</v>
      </c>
    </row>
    <row r="4" spans="1:14" s="6" customFormat="1" ht="17.100000000000001" customHeight="1" x14ac:dyDescent="0.4">
      <c r="A4" s="151"/>
      <c r="B4" s="185"/>
      <c r="C4" s="153"/>
      <c r="D4" s="187"/>
      <c r="E4" s="151"/>
      <c r="F4" s="151"/>
      <c r="G4" s="153"/>
      <c r="H4" s="15" t="s">
        <v>10</v>
      </c>
      <c r="I4" s="16" t="s">
        <v>11</v>
      </c>
      <c r="J4" s="17" t="s">
        <v>15</v>
      </c>
      <c r="K4" s="18" t="s">
        <v>10</v>
      </c>
      <c r="L4" s="19" t="s">
        <v>11</v>
      </c>
      <c r="M4" s="20" t="s">
        <v>15</v>
      </c>
      <c r="N4" s="163"/>
    </row>
    <row r="5" spans="1:14" s="6" customFormat="1" ht="18.75" customHeight="1" x14ac:dyDescent="0.4">
      <c r="A5" s="128" t="s">
        <v>53</v>
      </c>
      <c r="B5" s="128" t="s">
        <v>42</v>
      </c>
      <c r="C5" s="21">
        <v>15</v>
      </c>
      <c r="D5" s="22" t="s">
        <v>12</v>
      </c>
      <c r="E5" s="128" t="s">
        <v>51</v>
      </c>
      <c r="F5" s="166">
        <v>43739</v>
      </c>
      <c r="G5" s="23" t="s">
        <v>14</v>
      </c>
      <c r="H5" s="24">
        <v>15</v>
      </c>
      <c r="I5" s="25">
        <v>1000</v>
      </c>
      <c r="J5" s="26">
        <f>+H5*I5</f>
        <v>15000</v>
      </c>
      <c r="K5" s="27"/>
      <c r="L5" s="28"/>
      <c r="M5" s="29">
        <f>+K5*L5</f>
        <v>0</v>
      </c>
      <c r="N5" s="30">
        <f>+J5-M5</f>
        <v>15000</v>
      </c>
    </row>
    <row r="6" spans="1:14" s="6" customFormat="1" x14ac:dyDescent="0.4">
      <c r="A6" s="129"/>
      <c r="B6" s="129"/>
      <c r="C6" s="21"/>
      <c r="D6" s="22"/>
      <c r="E6" s="129"/>
      <c r="F6" s="167"/>
      <c r="G6" s="23" t="s">
        <v>16</v>
      </c>
      <c r="H6" s="24"/>
      <c r="I6" s="25"/>
      <c r="J6" s="26">
        <v>0</v>
      </c>
      <c r="K6" s="27"/>
      <c r="L6" s="28"/>
      <c r="M6" s="29">
        <v>5000</v>
      </c>
      <c r="N6" s="30">
        <f t="shared" ref="N6:N11" si="0">+J6-M6</f>
        <v>-5000</v>
      </c>
    </row>
    <row r="7" spans="1:14" s="6" customFormat="1" ht="18.75" customHeight="1" x14ac:dyDescent="0.4">
      <c r="A7" s="164"/>
      <c r="B7" s="129"/>
      <c r="C7" s="21"/>
      <c r="D7" s="22"/>
      <c r="E7" s="129"/>
      <c r="F7" s="167"/>
      <c r="G7" s="23" t="s">
        <v>18</v>
      </c>
      <c r="H7" s="24"/>
      <c r="I7" s="25"/>
      <c r="J7" s="26">
        <f t="shared" ref="J7:J11" si="1">+H7*I7</f>
        <v>0</v>
      </c>
      <c r="K7" s="27"/>
      <c r="L7" s="28"/>
      <c r="M7" s="29">
        <f t="shared" ref="M7:M11" si="2">+K7*L7</f>
        <v>0</v>
      </c>
      <c r="N7" s="30">
        <f t="shared" si="0"/>
        <v>0</v>
      </c>
    </row>
    <row r="8" spans="1:14" s="6" customFormat="1" x14ac:dyDescent="0.4">
      <c r="A8" s="164"/>
      <c r="B8" s="129"/>
      <c r="C8" s="21"/>
      <c r="D8" s="22"/>
      <c r="E8" s="129"/>
      <c r="F8" s="167"/>
      <c r="G8" s="23" t="s">
        <v>29</v>
      </c>
      <c r="H8" s="24"/>
      <c r="I8" s="25"/>
      <c r="J8" s="26">
        <f t="shared" si="1"/>
        <v>0</v>
      </c>
      <c r="K8" s="27"/>
      <c r="L8" s="28"/>
      <c r="M8" s="29">
        <f t="shared" si="2"/>
        <v>0</v>
      </c>
      <c r="N8" s="30">
        <f t="shared" si="0"/>
        <v>0</v>
      </c>
    </row>
    <row r="9" spans="1:14" s="6" customFormat="1" ht="18.75" customHeight="1" x14ac:dyDescent="0.4">
      <c r="A9" s="164"/>
      <c r="B9" s="129"/>
      <c r="C9" s="21"/>
      <c r="D9" s="22"/>
      <c r="E9" s="129"/>
      <c r="F9" s="167"/>
      <c r="G9" s="23" t="s">
        <v>19</v>
      </c>
      <c r="H9" s="24"/>
      <c r="I9" s="25"/>
      <c r="J9" s="26">
        <f t="shared" si="1"/>
        <v>0</v>
      </c>
      <c r="K9" s="27"/>
      <c r="L9" s="28"/>
      <c r="M9" s="29">
        <f t="shared" si="2"/>
        <v>0</v>
      </c>
      <c r="N9" s="30">
        <f t="shared" si="0"/>
        <v>0</v>
      </c>
    </row>
    <row r="10" spans="1:14" s="6" customFormat="1" x14ac:dyDescent="0.4">
      <c r="A10" s="164"/>
      <c r="B10" s="129"/>
      <c r="C10" s="21"/>
      <c r="D10" s="22"/>
      <c r="E10" s="129"/>
      <c r="F10" s="167"/>
      <c r="G10" s="23" t="s">
        <v>17</v>
      </c>
      <c r="H10" s="24"/>
      <c r="I10" s="31"/>
      <c r="J10" s="26">
        <f t="shared" si="1"/>
        <v>0</v>
      </c>
      <c r="K10" s="27">
        <v>15</v>
      </c>
      <c r="L10" s="28">
        <v>500</v>
      </c>
      <c r="M10" s="29">
        <f t="shared" si="2"/>
        <v>7500</v>
      </c>
      <c r="N10" s="30">
        <f t="shared" si="0"/>
        <v>-7500</v>
      </c>
    </row>
    <row r="11" spans="1:14" s="6" customFormat="1" ht="18.75" customHeight="1" x14ac:dyDescent="0.4">
      <c r="A11" s="164"/>
      <c r="B11" s="129"/>
      <c r="C11" s="21"/>
      <c r="D11" s="22"/>
      <c r="E11" s="129"/>
      <c r="F11" s="167"/>
      <c r="G11" s="23"/>
      <c r="H11" s="24"/>
      <c r="I11" s="31"/>
      <c r="J11" s="26">
        <f t="shared" si="1"/>
        <v>0</v>
      </c>
      <c r="K11" s="27"/>
      <c r="L11" s="28"/>
      <c r="M11" s="29">
        <f t="shared" si="2"/>
        <v>0</v>
      </c>
      <c r="N11" s="30">
        <f t="shared" si="0"/>
        <v>0</v>
      </c>
    </row>
    <row r="12" spans="1:14" s="6" customFormat="1" ht="35.1" customHeight="1" x14ac:dyDescent="0.4">
      <c r="A12" s="165"/>
      <c r="B12" s="123"/>
      <c r="C12" s="32"/>
      <c r="D12" s="33"/>
      <c r="E12" s="34"/>
      <c r="F12" s="35"/>
      <c r="G12" s="36" t="s">
        <v>20</v>
      </c>
      <c r="H12" s="37"/>
      <c r="I12" s="38"/>
      <c r="J12" s="39">
        <f>SUM(J5:J11)</f>
        <v>15000</v>
      </c>
      <c r="K12" s="40"/>
      <c r="L12" s="41"/>
      <c r="M12" s="42">
        <f>SUM(M5:M11)</f>
        <v>12500</v>
      </c>
      <c r="N12" s="43">
        <f>+J12-M12</f>
        <v>2500</v>
      </c>
    </row>
    <row r="13" spans="1:14" s="6" customFormat="1" ht="20.100000000000001" customHeight="1" x14ac:dyDescent="0.4">
      <c r="A13" s="168" t="s">
        <v>25</v>
      </c>
      <c r="B13" s="171" t="s">
        <v>24</v>
      </c>
      <c r="C13" s="172"/>
      <c r="D13" s="173"/>
      <c r="E13" s="171" t="s">
        <v>28</v>
      </c>
      <c r="F13" s="172"/>
      <c r="G13" s="172"/>
      <c r="H13" s="172"/>
      <c r="I13" s="172"/>
      <c r="J13" s="172"/>
      <c r="K13" s="172"/>
      <c r="L13" s="172"/>
      <c r="M13" s="172"/>
      <c r="N13" s="173"/>
    </row>
    <row r="14" spans="1:14" s="6" customFormat="1" ht="17.100000000000001" customHeight="1" x14ac:dyDescent="0.4">
      <c r="A14" s="169"/>
      <c r="B14" s="174" t="s">
        <v>2</v>
      </c>
      <c r="C14" s="176" t="s">
        <v>13</v>
      </c>
      <c r="D14" s="177"/>
      <c r="E14" s="168" t="s">
        <v>21</v>
      </c>
      <c r="F14" s="168" t="s">
        <v>22</v>
      </c>
      <c r="G14" s="176" t="s">
        <v>5</v>
      </c>
      <c r="H14" s="188" t="s">
        <v>3</v>
      </c>
      <c r="I14" s="189"/>
      <c r="J14" s="190"/>
      <c r="K14" s="191" t="s">
        <v>4</v>
      </c>
      <c r="L14" s="192"/>
      <c r="M14" s="193"/>
      <c r="N14" s="160" t="s">
        <v>23</v>
      </c>
    </row>
    <row r="15" spans="1:14" s="6" customFormat="1" ht="17.100000000000001" customHeight="1" x14ac:dyDescent="0.4">
      <c r="A15" s="170"/>
      <c r="B15" s="175"/>
      <c r="C15" s="178"/>
      <c r="D15" s="179"/>
      <c r="E15" s="170"/>
      <c r="F15" s="170"/>
      <c r="G15" s="178"/>
      <c r="H15" s="44" t="s">
        <v>10</v>
      </c>
      <c r="I15" s="45" t="s">
        <v>11</v>
      </c>
      <c r="J15" s="46" t="s">
        <v>15</v>
      </c>
      <c r="K15" s="47" t="s">
        <v>10</v>
      </c>
      <c r="L15" s="48" t="s">
        <v>11</v>
      </c>
      <c r="M15" s="49" t="s">
        <v>15</v>
      </c>
      <c r="N15" s="161"/>
    </row>
    <row r="16" spans="1:14" s="6" customFormat="1" x14ac:dyDescent="0.4">
      <c r="A16" s="128"/>
      <c r="B16" s="128"/>
      <c r="C16" s="21"/>
      <c r="D16" s="22" t="s">
        <v>26</v>
      </c>
      <c r="E16" s="194"/>
      <c r="F16" s="166"/>
      <c r="G16" s="23" t="s">
        <v>14</v>
      </c>
      <c r="H16" s="24"/>
      <c r="I16" s="25"/>
      <c r="J16" s="26">
        <f>+H16*I16</f>
        <v>0</v>
      </c>
      <c r="K16" s="27"/>
      <c r="L16" s="28"/>
      <c r="M16" s="29">
        <f>+K16*L16</f>
        <v>0</v>
      </c>
      <c r="N16" s="50">
        <f>+J16-M16</f>
        <v>0</v>
      </c>
    </row>
    <row r="17" spans="1:16" s="6" customFormat="1" x14ac:dyDescent="0.4">
      <c r="A17" s="129"/>
      <c r="B17" s="129"/>
      <c r="C17" s="21"/>
      <c r="D17" s="22"/>
      <c r="E17" s="195"/>
      <c r="F17" s="167"/>
      <c r="G17" s="23" t="s">
        <v>16</v>
      </c>
      <c r="H17" s="24"/>
      <c r="I17" s="25"/>
      <c r="J17" s="26">
        <f t="shared" ref="J17:J22" si="3">+H17*I17</f>
        <v>0</v>
      </c>
      <c r="K17" s="27"/>
      <c r="L17" s="28"/>
      <c r="M17" s="29">
        <f t="shared" ref="M17:M22" si="4">+K17*L17</f>
        <v>0</v>
      </c>
      <c r="N17" s="50">
        <f t="shared" ref="N17:N22" si="5">+J17-M17</f>
        <v>0</v>
      </c>
      <c r="P17" s="196" t="s">
        <v>31</v>
      </c>
    </row>
    <row r="18" spans="1:16" s="6" customFormat="1" x14ac:dyDescent="0.4">
      <c r="A18" s="129"/>
      <c r="B18" s="129"/>
      <c r="C18" s="21"/>
      <c r="D18" s="22"/>
      <c r="E18" s="195"/>
      <c r="F18" s="167"/>
      <c r="G18" s="23" t="s">
        <v>18</v>
      </c>
      <c r="H18" s="24"/>
      <c r="I18" s="25"/>
      <c r="J18" s="26">
        <f t="shared" si="3"/>
        <v>0</v>
      </c>
      <c r="K18" s="27"/>
      <c r="L18" s="28"/>
      <c r="M18" s="29">
        <f t="shared" si="4"/>
        <v>0</v>
      </c>
      <c r="N18" s="50">
        <f t="shared" si="5"/>
        <v>0</v>
      </c>
      <c r="P18" s="197"/>
    </row>
    <row r="19" spans="1:16" s="6" customFormat="1" x14ac:dyDescent="0.4">
      <c r="A19" s="129"/>
      <c r="B19" s="129"/>
      <c r="C19" s="21"/>
      <c r="D19" s="22"/>
      <c r="E19" s="195"/>
      <c r="F19" s="167"/>
      <c r="G19" s="23" t="s">
        <v>29</v>
      </c>
      <c r="H19" s="24"/>
      <c r="I19" s="25"/>
      <c r="J19" s="26">
        <f t="shared" si="3"/>
        <v>0</v>
      </c>
      <c r="K19" s="27"/>
      <c r="L19" s="28"/>
      <c r="M19" s="29">
        <f t="shared" si="4"/>
        <v>0</v>
      </c>
      <c r="N19" s="50">
        <f t="shared" si="5"/>
        <v>0</v>
      </c>
      <c r="P19" s="197"/>
    </row>
    <row r="20" spans="1:16" s="6" customFormat="1" x14ac:dyDescent="0.4">
      <c r="A20" s="129"/>
      <c r="B20" s="129"/>
      <c r="C20" s="21"/>
      <c r="D20" s="22"/>
      <c r="E20" s="195"/>
      <c r="F20" s="167"/>
      <c r="G20" s="23" t="s">
        <v>19</v>
      </c>
      <c r="H20" s="24"/>
      <c r="I20" s="25"/>
      <c r="J20" s="26">
        <f t="shared" si="3"/>
        <v>0</v>
      </c>
      <c r="K20" s="27"/>
      <c r="L20" s="28"/>
      <c r="M20" s="29">
        <f t="shared" si="4"/>
        <v>0</v>
      </c>
      <c r="N20" s="50">
        <f t="shared" si="5"/>
        <v>0</v>
      </c>
    </row>
    <row r="21" spans="1:16" s="6" customFormat="1" x14ac:dyDescent="0.4">
      <c r="A21" s="129"/>
      <c r="B21" s="129"/>
      <c r="C21" s="21"/>
      <c r="D21" s="22"/>
      <c r="E21" s="195"/>
      <c r="F21" s="167"/>
      <c r="G21" s="23" t="s">
        <v>17</v>
      </c>
      <c r="H21" s="24"/>
      <c r="I21" s="31"/>
      <c r="J21" s="26">
        <f t="shared" si="3"/>
        <v>0</v>
      </c>
      <c r="K21" s="27"/>
      <c r="L21" s="28"/>
      <c r="M21" s="29">
        <f t="shared" si="4"/>
        <v>0</v>
      </c>
      <c r="N21" s="50">
        <f t="shared" si="5"/>
        <v>0</v>
      </c>
      <c r="P21" s="198" t="s">
        <v>30</v>
      </c>
    </row>
    <row r="22" spans="1:16" s="6" customFormat="1" x14ac:dyDescent="0.4">
      <c r="A22" s="129"/>
      <c r="B22" s="129"/>
      <c r="C22" s="21"/>
      <c r="D22" s="22"/>
      <c r="E22" s="195"/>
      <c r="F22" s="167"/>
      <c r="G22" s="23"/>
      <c r="H22" s="24"/>
      <c r="I22" s="31"/>
      <c r="J22" s="26">
        <f t="shared" si="3"/>
        <v>0</v>
      </c>
      <c r="K22" s="27"/>
      <c r="L22" s="28"/>
      <c r="M22" s="29">
        <f t="shared" si="4"/>
        <v>0</v>
      </c>
      <c r="N22" s="50">
        <f t="shared" si="5"/>
        <v>0</v>
      </c>
      <c r="P22" s="198"/>
    </row>
    <row r="23" spans="1:16" s="6" customFormat="1" ht="35.1" customHeight="1" x14ac:dyDescent="0.4">
      <c r="A23" s="123"/>
      <c r="B23" s="123"/>
      <c r="C23" s="51"/>
      <c r="D23" s="52"/>
      <c r="E23" s="53"/>
      <c r="F23" s="54"/>
      <c r="G23" s="55" t="s">
        <v>20</v>
      </c>
      <c r="H23" s="37"/>
      <c r="I23" s="38"/>
      <c r="J23" s="39">
        <f>SUM(J16:J22)</f>
        <v>0</v>
      </c>
      <c r="K23" s="37"/>
      <c r="L23" s="38"/>
      <c r="M23" s="39">
        <f>SUM(M16:M22)</f>
        <v>0</v>
      </c>
      <c r="N23" s="56">
        <f>+J23-M23</f>
        <v>0</v>
      </c>
      <c r="P23" s="4">
        <f>+N23-N12</f>
        <v>-2500</v>
      </c>
    </row>
    <row r="24" spans="1:16" ht="5.25" customHeight="1" x14ac:dyDescent="0.4"/>
  </sheetData>
  <mergeCells count="32">
    <mergeCell ref="A16:A23"/>
    <mergeCell ref="B16:B23"/>
    <mergeCell ref="E16:E22"/>
    <mergeCell ref="F16:F22"/>
    <mergeCell ref="P17:P19"/>
    <mergeCell ref="P21:P22"/>
    <mergeCell ref="E14:E15"/>
    <mergeCell ref="F14:F15"/>
    <mergeCell ref="G14:G15"/>
    <mergeCell ref="H14:J14"/>
    <mergeCell ref="K14:M14"/>
    <mergeCell ref="N14:N15"/>
    <mergeCell ref="N3:N4"/>
    <mergeCell ref="A5:A12"/>
    <mergeCell ref="B5:B12"/>
    <mergeCell ref="E5:E11"/>
    <mergeCell ref="F5:F11"/>
    <mergeCell ref="A13:A15"/>
    <mergeCell ref="B13:D13"/>
    <mergeCell ref="E13:N13"/>
    <mergeCell ref="B14:B15"/>
    <mergeCell ref="C14:D15"/>
    <mergeCell ref="A2:A4"/>
    <mergeCell ref="B2:D2"/>
    <mergeCell ref="E2:N2"/>
    <mergeCell ref="B3:B4"/>
    <mergeCell ref="C3:D4"/>
    <mergeCell ref="E3:E4"/>
    <mergeCell ref="F3:F4"/>
    <mergeCell ref="G3:G4"/>
    <mergeCell ref="H3:J3"/>
    <mergeCell ref="K3:M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4"/>
  <sheetViews>
    <sheetView workbookViewId="0"/>
  </sheetViews>
  <sheetFormatPr defaultColWidth="9" defaultRowHeight="18.75" x14ac:dyDescent="0.4"/>
  <cols>
    <col min="1" max="2" width="10.625" style="57" customWidth="1"/>
    <col min="3" max="4" width="5.625" style="57" customWidth="1"/>
    <col min="5" max="6" width="10.625" style="57" customWidth="1"/>
    <col min="7" max="7" width="15.625" style="57" customWidth="1"/>
    <col min="8" max="13" width="5.625" style="58" customWidth="1"/>
    <col min="14" max="14" width="10.625" style="58" customWidth="1"/>
    <col min="15" max="15" width="3.125" style="57" customWidth="1"/>
    <col min="16" max="16" width="9" style="57"/>
    <col min="17" max="16384" width="9" style="5"/>
  </cols>
  <sheetData>
    <row r="1" spans="1:16" s="2" customFormat="1" ht="36.75" customHeight="1" x14ac:dyDescent="0.4">
      <c r="A1" s="11" t="s">
        <v>68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  <c r="N1" s="14">
        <v>43697</v>
      </c>
      <c r="O1" s="12"/>
      <c r="P1" s="12"/>
    </row>
    <row r="2" spans="1:16" s="6" customFormat="1" ht="20.100000000000001" customHeight="1" x14ac:dyDescent="0.4">
      <c r="A2" s="149" t="s">
        <v>0</v>
      </c>
      <c r="B2" s="181" t="s">
        <v>8</v>
      </c>
      <c r="C2" s="182"/>
      <c r="D2" s="183"/>
      <c r="E2" s="181" t="s">
        <v>27</v>
      </c>
      <c r="F2" s="182"/>
      <c r="G2" s="182"/>
      <c r="H2" s="182"/>
      <c r="I2" s="182"/>
      <c r="J2" s="182"/>
      <c r="K2" s="182"/>
      <c r="L2" s="182"/>
      <c r="M2" s="182"/>
      <c r="N2" s="183"/>
      <c r="O2" s="72"/>
      <c r="P2" s="72"/>
    </row>
    <row r="3" spans="1:16" s="6" customFormat="1" ht="17.100000000000001" customHeight="1" x14ac:dyDescent="0.4">
      <c r="A3" s="180"/>
      <c r="B3" s="184" t="s">
        <v>2</v>
      </c>
      <c r="C3" s="152" t="s">
        <v>1</v>
      </c>
      <c r="D3" s="186"/>
      <c r="E3" s="149" t="s">
        <v>6</v>
      </c>
      <c r="F3" s="149" t="s">
        <v>7</v>
      </c>
      <c r="G3" s="152" t="s">
        <v>5</v>
      </c>
      <c r="H3" s="154" t="s">
        <v>3</v>
      </c>
      <c r="I3" s="155"/>
      <c r="J3" s="156"/>
      <c r="K3" s="157" t="s">
        <v>4</v>
      </c>
      <c r="L3" s="158"/>
      <c r="M3" s="159"/>
      <c r="N3" s="162" t="s">
        <v>23</v>
      </c>
      <c r="O3" s="72"/>
      <c r="P3" s="72"/>
    </row>
    <row r="4" spans="1:16" s="6" customFormat="1" ht="17.100000000000001" customHeight="1" x14ac:dyDescent="0.4">
      <c r="A4" s="151"/>
      <c r="B4" s="185"/>
      <c r="C4" s="153"/>
      <c r="D4" s="187"/>
      <c r="E4" s="151"/>
      <c r="F4" s="151"/>
      <c r="G4" s="153"/>
      <c r="H4" s="15" t="s">
        <v>10</v>
      </c>
      <c r="I4" s="16" t="s">
        <v>11</v>
      </c>
      <c r="J4" s="17" t="s">
        <v>15</v>
      </c>
      <c r="K4" s="18" t="s">
        <v>10</v>
      </c>
      <c r="L4" s="19" t="s">
        <v>11</v>
      </c>
      <c r="M4" s="20" t="s">
        <v>15</v>
      </c>
      <c r="N4" s="163"/>
      <c r="O4" s="72"/>
      <c r="P4" s="72"/>
    </row>
    <row r="5" spans="1:16" s="6" customFormat="1" ht="18.75" customHeight="1" x14ac:dyDescent="0.4">
      <c r="A5" s="128" t="s">
        <v>56</v>
      </c>
      <c r="B5" s="128" t="s">
        <v>42</v>
      </c>
      <c r="C5" s="21">
        <v>10</v>
      </c>
      <c r="D5" s="22" t="s">
        <v>12</v>
      </c>
      <c r="E5" s="128" t="s">
        <v>9</v>
      </c>
      <c r="F5" s="166">
        <v>43831</v>
      </c>
      <c r="G5" s="23" t="s">
        <v>14</v>
      </c>
      <c r="H5" s="24">
        <v>10</v>
      </c>
      <c r="I5" s="25">
        <v>1000</v>
      </c>
      <c r="J5" s="26">
        <f>+H5*I5</f>
        <v>10000</v>
      </c>
      <c r="K5" s="27"/>
      <c r="L5" s="28"/>
      <c r="M5" s="29">
        <f>+K5*L5</f>
        <v>0</v>
      </c>
      <c r="N5" s="30">
        <f>+J5-M5</f>
        <v>10000</v>
      </c>
      <c r="O5" s="72"/>
      <c r="P5" s="72"/>
    </row>
    <row r="6" spans="1:16" s="6" customFormat="1" x14ac:dyDescent="0.4">
      <c r="A6" s="129"/>
      <c r="B6" s="129"/>
      <c r="C6" s="21"/>
      <c r="D6" s="22"/>
      <c r="E6" s="129"/>
      <c r="F6" s="167"/>
      <c r="G6" s="23" t="s">
        <v>16</v>
      </c>
      <c r="H6" s="24"/>
      <c r="I6" s="25"/>
      <c r="J6" s="26">
        <v>0</v>
      </c>
      <c r="K6" s="27"/>
      <c r="L6" s="28"/>
      <c r="M6" s="29">
        <v>5000</v>
      </c>
      <c r="N6" s="30">
        <f t="shared" ref="N6:N11" si="0">+J6-M6</f>
        <v>-5000</v>
      </c>
      <c r="O6" s="72"/>
      <c r="P6" s="72"/>
    </row>
    <row r="7" spans="1:16" s="6" customFormat="1" x14ac:dyDescent="0.4">
      <c r="A7" s="129"/>
      <c r="B7" s="129"/>
      <c r="C7" s="21"/>
      <c r="D7" s="22"/>
      <c r="E7" s="129"/>
      <c r="F7" s="167"/>
      <c r="G7" s="23" t="s">
        <v>18</v>
      </c>
      <c r="H7" s="24"/>
      <c r="I7" s="25"/>
      <c r="J7" s="26">
        <v>0</v>
      </c>
      <c r="K7" s="27"/>
      <c r="L7" s="28"/>
      <c r="M7" s="29">
        <v>3000</v>
      </c>
      <c r="N7" s="30">
        <f t="shared" si="0"/>
        <v>-3000</v>
      </c>
      <c r="O7" s="72"/>
      <c r="P7" s="72"/>
    </row>
    <row r="8" spans="1:16" s="6" customFormat="1" x14ac:dyDescent="0.4">
      <c r="A8" s="129"/>
      <c r="B8" s="129"/>
      <c r="C8" s="21"/>
      <c r="D8" s="22"/>
      <c r="E8" s="129"/>
      <c r="F8" s="167"/>
      <c r="G8" s="23" t="s">
        <v>29</v>
      </c>
      <c r="H8" s="24"/>
      <c r="I8" s="25"/>
      <c r="J8" s="26">
        <f t="shared" ref="J8:J11" si="1">+H8*I8</f>
        <v>0</v>
      </c>
      <c r="K8" s="27"/>
      <c r="L8" s="28"/>
      <c r="M8" s="29">
        <f t="shared" ref="M8:M11" si="2">+K8*L8</f>
        <v>0</v>
      </c>
      <c r="N8" s="30">
        <f t="shared" si="0"/>
        <v>0</v>
      </c>
      <c r="O8" s="72"/>
      <c r="P8" s="72"/>
    </row>
    <row r="9" spans="1:16" s="6" customFormat="1" x14ac:dyDescent="0.4">
      <c r="A9" s="129"/>
      <c r="B9" s="129"/>
      <c r="C9" s="21"/>
      <c r="D9" s="22"/>
      <c r="E9" s="129"/>
      <c r="F9" s="167"/>
      <c r="G9" s="23" t="s">
        <v>19</v>
      </c>
      <c r="H9" s="24"/>
      <c r="I9" s="25"/>
      <c r="J9" s="26">
        <f t="shared" si="1"/>
        <v>0</v>
      </c>
      <c r="K9" s="27"/>
      <c r="L9" s="28"/>
      <c r="M9" s="29">
        <f t="shared" si="2"/>
        <v>0</v>
      </c>
      <c r="N9" s="30">
        <f t="shared" si="0"/>
        <v>0</v>
      </c>
      <c r="O9" s="72"/>
      <c r="P9" s="72"/>
    </row>
    <row r="10" spans="1:16" s="6" customFormat="1" x14ac:dyDescent="0.4">
      <c r="A10" s="129"/>
      <c r="B10" s="129"/>
      <c r="C10" s="21"/>
      <c r="D10" s="22"/>
      <c r="E10" s="129"/>
      <c r="F10" s="167"/>
      <c r="G10" s="23" t="s">
        <v>17</v>
      </c>
      <c r="H10" s="24"/>
      <c r="I10" s="31"/>
      <c r="J10" s="26">
        <f t="shared" si="1"/>
        <v>0</v>
      </c>
      <c r="K10" s="27">
        <v>10</v>
      </c>
      <c r="L10" s="28">
        <v>200</v>
      </c>
      <c r="M10" s="29">
        <f t="shared" si="2"/>
        <v>2000</v>
      </c>
      <c r="N10" s="30">
        <f t="shared" si="0"/>
        <v>-2000</v>
      </c>
      <c r="O10" s="72"/>
      <c r="P10" s="72"/>
    </row>
    <row r="11" spans="1:16" s="6" customFormat="1" x14ac:dyDescent="0.4">
      <c r="A11" s="129"/>
      <c r="B11" s="129"/>
      <c r="C11" s="21"/>
      <c r="D11" s="22"/>
      <c r="E11" s="129"/>
      <c r="F11" s="167"/>
      <c r="G11" s="23"/>
      <c r="H11" s="24"/>
      <c r="I11" s="31"/>
      <c r="J11" s="26">
        <f t="shared" si="1"/>
        <v>0</v>
      </c>
      <c r="K11" s="27"/>
      <c r="L11" s="28"/>
      <c r="M11" s="29">
        <f t="shared" si="2"/>
        <v>0</v>
      </c>
      <c r="N11" s="30">
        <f t="shared" si="0"/>
        <v>0</v>
      </c>
      <c r="O11" s="72"/>
      <c r="P11" s="72"/>
    </row>
    <row r="12" spans="1:16" s="6" customFormat="1" ht="35.1" customHeight="1" x14ac:dyDescent="0.4">
      <c r="A12" s="123"/>
      <c r="B12" s="123"/>
      <c r="C12" s="32"/>
      <c r="D12" s="33"/>
      <c r="E12" s="34"/>
      <c r="F12" s="35"/>
      <c r="G12" s="36" t="s">
        <v>20</v>
      </c>
      <c r="H12" s="37"/>
      <c r="I12" s="38"/>
      <c r="J12" s="39">
        <f>SUM(J5:J11)</f>
        <v>10000</v>
      </c>
      <c r="K12" s="40"/>
      <c r="L12" s="41"/>
      <c r="M12" s="42">
        <f>SUM(M5:M11)</f>
        <v>10000</v>
      </c>
      <c r="N12" s="43">
        <f>+J12-M12</f>
        <v>0</v>
      </c>
      <c r="O12" s="72"/>
      <c r="P12" s="72"/>
    </row>
    <row r="13" spans="1:16" s="6" customFormat="1" ht="20.100000000000001" customHeight="1" x14ac:dyDescent="0.4">
      <c r="A13" s="168" t="s">
        <v>25</v>
      </c>
      <c r="B13" s="171" t="s">
        <v>24</v>
      </c>
      <c r="C13" s="172"/>
      <c r="D13" s="173"/>
      <c r="E13" s="171" t="s">
        <v>28</v>
      </c>
      <c r="F13" s="172"/>
      <c r="G13" s="172"/>
      <c r="H13" s="172"/>
      <c r="I13" s="172"/>
      <c r="J13" s="172"/>
      <c r="K13" s="172"/>
      <c r="L13" s="172"/>
      <c r="M13" s="172"/>
      <c r="N13" s="173"/>
      <c r="O13" s="72"/>
      <c r="P13" s="72"/>
    </row>
    <row r="14" spans="1:16" s="6" customFormat="1" ht="17.100000000000001" customHeight="1" x14ac:dyDescent="0.4">
      <c r="A14" s="169"/>
      <c r="B14" s="174" t="s">
        <v>2</v>
      </c>
      <c r="C14" s="176" t="s">
        <v>13</v>
      </c>
      <c r="D14" s="177"/>
      <c r="E14" s="168" t="s">
        <v>21</v>
      </c>
      <c r="F14" s="168" t="s">
        <v>22</v>
      </c>
      <c r="G14" s="176" t="s">
        <v>5</v>
      </c>
      <c r="H14" s="188" t="s">
        <v>3</v>
      </c>
      <c r="I14" s="189"/>
      <c r="J14" s="190"/>
      <c r="K14" s="191" t="s">
        <v>4</v>
      </c>
      <c r="L14" s="192"/>
      <c r="M14" s="193"/>
      <c r="N14" s="160" t="s">
        <v>23</v>
      </c>
      <c r="O14" s="72"/>
      <c r="P14" s="72"/>
    </row>
    <row r="15" spans="1:16" s="6" customFormat="1" ht="17.100000000000001" customHeight="1" x14ac:dyDescent="0.4">
      <c r="A15" s="170"/>
      <c r="B15" s="175"/>
      <c r="C15" s="178"/>
      <c r="D15" s="179"/>
      <c r="E15" s="170"/>
      <c r="F15" s="170"/>
      <c r="G15" s="178"/>
      <c r="H15" s="44" t="s">
        <v>10</v>
      </c>
      <c r="I15" s="45" t="s">
        <v>11</v>
      </c>
      <c r="J15" s="46" t="s">
        <v>15</v>
      </c>
      <c r="K15" s="47" t="s">
        <v>10</v>
      </c>
      <c r="L15" s="48" t="s">
        <v>11</v>
      </c>
      <c r="M15" s="49" t="s">
        <v>15</v>
      </c>
      <c r="N15" s="161"/>
      <c r="O15" s="72"/>
      <c r="P15" s="72"/>
    </row>
    <row r="16" spans="1:16" s="6" customFormat="1" x14ac:dyDescent="0.4">
      <c r="A16" s="128"/>
      <c r="B16" s="128"/>
      <c r="C16" s="21"/>
      <c r="D16" s="22" t="s">
        <v>26</v>
      </c>
      <c r="E16" s="194"/>
      <c r="F16" s="166"/>
      <c r="G16" s="23" t="s">
        <v>14</v>
      </c>
      <c r="H16" s="24"/>
      <c r="I16" s="25"/>
      <c r="J16" s="26">
        <f>+H16*I16</f>
        <v>0</v>
      </c>
      <c r="K16" s="27"/>
      <c r="L16" s="28"/>
      <c r="M16" s="29">
        <f>+K16*L16</f>
        <v>0</v>
      </c>
      <c r="N16" s="50">
        <f>+J16-M16</f>
        <v>0</v>
      </c>
      <c r="O16" s="72"/>
      <c r="P16" s="72"/>
    </row>
    <row r="17" spans="1:16" s="6" customFormat="1" x14ac:dyDescent="0.4">
      <c r="A17" s="129"/>
      <c r="B17" s="129"/>
      <c r="C17" s="21"/>
      <c r="D17" s="22"/>
      <c r="E17" s="195"/>
      <c r="F17" s="167"/>
      <c r="G17" s="23" t="s">
        <v>16</v>
      </c>
      <c r="H17" s="24"/>
      <c r="I17" s="25"/>
      <c r="J17" s="26">
        <f t="shared" ref="J17:J22" si="3">+H17*I17</f>
        <v>0</v>
      </c>
      <c r="K17" s="27"/>
      <c r="L17" s="28"/>
      <c r="M17" s="29">
        <f t="shared" ref="M17:M22" si="4">+K17*L17</f>
        <v>0</v>
      </c>
      <c r="N17" s="50">
        <f t="shared" ref="N17:N22" si="5">+J17-M17</f>
        <v>0</v>
      </c>
      <c r="O17" s="72"/>
      <c r="P17" s="199" t="s">
        <v>31</v>
      </c>
    </row>
    <row r="18" spans="1:16" s="6" customFormat="1" x14ac:dyDescent="0.4">
      <c r="A18" s="129"/>
      <c r="B18" s="129"/>
      <c r="C18" s="21"/>
      <c r="D18" s="22"/>
      <c r="E18" s="195"/>
      <c r="F18" s="167"/>
      <c r="G18" s="23" t="s">
        <v>18</v>
      </c>
      <c r="H18" s="24"/>
      <c r="I18" s="25"/>
      <c r="J18" s="26">
        <f t="shared" si="3"/>
        <v>0</v>
      </c>
      <c r="K18" s="27"/>
      <c r="L18" s="28"/>
      <c r="M18" s="29">
        <f t="shared" si="4"/>
        <v>0</v>
      </c>
      <c r="N18" s="50">
        <f t="shared" si="5"/>
        <v>0</v>
      </c>
      <c r="O18" s="72"/>
      <c r="P18" s="199"/>
    </row>
    <row r="19" spans="1:16" s="6" customFormat="1" x14ac:dyDescent="0.4">
      <c r="A19" s="129"/>
      <c r="B19" s="129"/>
      <c r="C19" s="21"/>
      <c r="D19" s="22"/>
      <c r="E19" s="195"/>
      <c r="F19" s="167"/>
      <c r="G19" s="23" t="s">
        <v>29</v>
      </c>
      <c r="H19" s="24"/>
      <c r="I19" s="25"/>
      <c r="J19" s="26">
        <f t="shared" si="3"/>
        <v>0</v>
      </c>
      <c r="K19" s="27"/>
      <c r="L19" s="28"/>
      <c r="M19" s="29">
        <f t="shared" si="4"/>
        <v>0</v>
      </c>
      <c r="N19" s="50">
        <f t="shared" si="5"/>
        <v>0</v>
      </c>
      <c r="O19" s="72"/>
      <c r="P19" s="199"/>
    </row>
    <row r="20" spans="1:16" s="6" customFormat="1" x14ac:dyDescent="0.4">
      <c r="A20" s="129"/>
      <c r="B20" s="129"/>
      <c r="C20" s="21"/>
      <c r="D20" s="22"/>
      <c r="E20" s="195"/>
      <c r="F20" s="167"/>
      <c r="G20" s="23" t="s">
        <v>19</v>
      </c>
      <c r="H20" s="24"/>
      <c r="I20" s="25"/>
      <c r="J20" s="26">
        <f t="shared" si="3"/>
        <v>0</v>
      </c>
      <c r="K20" s="27"/>
      <c r="L20" s="28"/>
      <c r="M20" s="29">
        <f t="shared" si="4"/>
        <v>0</v>
      </c>
      <c r="N20" s="50">
        <f t="shared" si="5"/>
        <v>0</v>
      </c>
      <c r="O20" s="72"/>
      <c r="P20" s="72"/>
    </row>
    <row r="21" spans="1:16" s="6" customFormat="1" x14ac:dyDescent="0.4">
      <c r="A21" s="129"/>
      <c r="B21" s="129"/>
      <c r="C21" s="21"/>
      <c r="D21" s="22"/>
      <c r="E21" s="195"/>
      <c r="F21" s="167"/>
      <c r="G21" s="23" t="s">
        <v>17</v>
      </c>
      <c r="H21" s="24"/>
      <c r="I21" s="31"/>
      <c r="J21" s="26">
        <f t="shared" si="3"/>
        <v>0</v>
      </c>
      <c r="K21" s="27"/>
      <c r="L21" s="28"/>
      <c r="M21" s="29">
        <f t="shared" si="4"/>
        <v>0</v>
      </c>
      <c r="N21" s="50">
        <f t="shared" si="5"/>
        <v>0</v>
      </c>
      <c r="O21" s="72"/>
      <c r="P21" s="200" t="s">
        <v>30</v>
      </c>
    </row>
    <row r="22" spans="1:16" s="6" customFormat="1" x14ac:dyDescent="0.4">
      <c r="A22" s="129"/>
      <c r="B22" s="129"/>
      <c r="C22" s="21"/>
      <c r="D22" s="22"/>
      <c r="E22" s="195"/>
      <c r="F22" s="167"/>
      <c r="G22" s="23"/>
      <c r="H22" s="24"/>
      <c r="I22" s="31"/>
      <c r="J22" s="26">
        <f t="shared" si="3"/>
        <v>0</v>
      </c>
      <c r="K22" s="27"/>
      <c r="L22" s="28"/>
      <c r="M22" s="29">
        <f t="shared" si="4"/>
        <v>0</v>
      </c>
      <c r="N22" s="50">
        <f t="shared" si="5"/>
        <v>0</v>
      </c>
      <c r="O22" s="72"/>
      <c r="P22" s="200"/>
    </row>
    <row r="23" spans="1:16" s="6" customFormat="1" ht="35.1" customHeight="1" x14ac:dyDescent="0.4">
      <c r="A23" s="123"/>
      <c r="B23" s="123"/>
      <c r="C23" s="51"/>
      <c r="D23" s="52"/>
      <c r="E23" s="53"/>
      <c r="F23" s="54"/>
      <c r="G23" s="55" t="s">
        <v>20</v>
      </c>
      <c r="H23" s="37"/>
      <c r="I23" s="38"/>
      <c r="J23" s="39">
        <f>SUM(J16:J22)</f>
        <v>0</v>
      </c>
      <c r="K23" s="37"/>
      <c r="L23" s="38"/>
      <c r="M23" s="39">
        <f>SUM(M16:M22)</f>
        <v>0</v>
      </c>
      <c r="N23" s="56">
        <f>+J23-M23</f>
        <v>0</v>
      </c>
      <c r="O23" s="72"/>
      <c r="P23" s="73">
        <f>+N23-N12</f>
        <v>0</v>
      </c>
    </row>
    <row r="24" spans="1:16" ht="5.25" customHeight="1" x14ac:dyDescent="0.4"/>
  </sheetData>
  <mergeCells count="32">
    <mergeCell ref="A16:A23"/>
    <mergeCell ref="B16:B23"/>
    <mergeCell ref="E16:E22"/>
    <mergeCell ref="F16:F22"/>
    <mergeCell ref="P17:P19"/>
    <mergeCell ref="P21:P22"/>
    <mergeCell ref="E14:E15"/>
    <mergeCell ref="F14:F15"/>
    <mergeCell ref="G14:G15"/>
    <mergeCell ref="H14:J14"/>
    <mergeCell ref="K14:M14"/>
    <mergeCell ref="N14:N15"/>
    <mergeCell ref="N3:N4"/>
    <mergeCell ref="A5:A12"/>
    <mergeCell ref="B5:B12"/>
    <mergeCell ref="E5:E11"/>
    <mergeCell ref="F5:F11"/>
    <mergeCell ref="A13:A15"/>
    <mergeCell ref="B13:D13"/>
    <mergeCell ref="E13:N13"/>
    <mergeCell ref="B14:B15"/>
    <mergeCell ref="C14:D15"/>
    <mergeCell ref="A2:A4"/>
    <mergeCell ref="B2:D2"/>
    <mergeCell ref="E2:N2"/>
    <mergeCell ref="B3:B4"/>
    <mergeCell ref="C3:D4"/>
    <mergeCell ref="E3:E4"/>
    <mergeCell ref="F3:F4"/>
    <mergeCell ref="G3:G4"/>
    <mergeCell ref="H3:J3"/>
    <mergeCell ref="K3:M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workbookViewId="0">
      <selection activeCell="T8" sqref="T8"/>
    </sheetView>
  </sheetViews>
  <sheetFormatPr defaultRowHeight="18.75" x14ac:dyDescent="0.4"/>
  <cols>
    <col min="1" max="2" width="10.625" style="57" customWidth="1"/>
    <col min="3" max="4" width="5.625" style="57" customWidth="1"/>
    <col min="5" max="6" width="10.625" style="57" customWidth="1"/>
    <col min="7" max="7" width="15.625" style="57" customWidth="1"/>
    <col min="8" max="13" width="5.625" style="58" customWidth="1"/>
    <col min="14" max="14" width="10.625" style="58" customWidth="1"/>
    <col min="15" max="15" width="3.125" style="10" customWidth="1"/>
    <col min="16" max="16" width="9" style="10"/>
  </cols>
  <sheetData>
    <row r="1" spans="1:16" s="2" customFormat="1" ht="36.75" customHeight="1" x14ac:dyDescent="0.4">
      <c r="A1" s="11" t="s">
        <v>68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  <c r="N1" s="14">
        <v>43697</v>
      </c>
      <c r="O1" s="7"/>
      <c r="P1" s="7"/>
    </row>
    <row r="2" spans="1:16" s="1" customFormat="1" ht="20.100000000000001" customHeight="1" x14ac:dyDescent="0.4">
      <c r="A2" s="149" t="s">
        <v>0</v>
      </c>
      <c r="B2" s="181" t="s">
        <v>8</v>
      </c>
      <c r="C2" s="182"/>
      <c r="D2" s="183"/>
      <c r="E2" s="181" t="s">
        <v>27</v>
      </c>
      <c r="F2" s="182"/>
      <c r="G2" s="182"/>
      <c r="H2" s="182"/>
      <c r="I2" s="182"/>
      <c r="J2" s="182"/>
      <c r="K2" s="182"/>
      <c r="L2" s="182"/>
      <c r="M2" s="182"/>
      <c r="N2" s="183"/>
      <c r="O2" s="8"/>
      <c r="P2" s="8"/>
    </row>
    <row r="3" spans="1:16" s="1" customFormat="1" ht="17.100000000000001" customHeight="1" x14ac:dyDescent="0.4">
      <c r="A3" s="180"/>
      <c r="B3" s="184" t="s">
        <v>2</v>
      </c>
      <c r="C3" s="152" t="s">
        <v>1</v>
      </c>
      <c r="D3" s="186"/>
      <c r="E3" s="149" t="s">
        <v>6</v>
      </c>
      <c r="F3" s="149" t="s">
        <v>7</v>
      </c>
      <c r="G3" s="152" t="s">
        <v>5</v>
      </c>
      <c r="H3" s="154" t="s">
        <v>3</v>
      </c>
      <c r="I3" s="155"/>
      <c r="J3" s="156"/>
      <c r="K3" s="157" t="s">
        <v>4</v>
      </c>
      <c r="L3" s="158"/>
      <c r="M3" s="159"/>
      <c r="N3" s="162" t="s">
        <v>23</v>
      </c>
      <c r="O3" s="8"/>
      <c r="P3" s="8"/>
    </row>
    <row r="4" spans="1:16" s="1" customFormat="1" ht="17.100000000000001" customHeight="1" x14ac:dyDescent="0.4">
      <c r="A4" s="151"/>
      <c r="B4" s="185"/>
      <c r="C4" s="153"/>
      <c r="D4" s="187"/>
      <c r="E4" s="151"/>
      <c r="F4" s="151"/>
      <c r="G4" s="153"/>
      <c r="H4" s="15" t="s">
        <v>10</v>
      </c>
      <c r="I4" s="16" t="s">
        <v>11</v>
      </c>
      <c r="J4" s="17" t="s">
        <v>15</v>
      </c>
      <c r="K4" s="18" t="s">
        <v>10</v>
      </c>
      <c r="L4" s="19" t="s">
        <v>11</v>
      </c>
      <c r="M4" s="20" t="s">
        <v>15</v>
      </c>
      <c r="N4" s="163"/>
      <c r="O4" s="8"/>
      <c r="P4" s="8"/>
    </row>
    <row r="5" spans="1:16" s="3" customFormat="1" ht="18.75" customHeight="1" x14ac:dyDescent="0.4">
      <c r="A5" s="128" t="s">
        <v>54</v>
      </c>
      <c r="B5" s="128" t="s">
        <v>44</v>
      </c>
      <c r="C5" s="21">
        <v>10</v>
      </c>
      <c r="D5" s="22" t="s">
        <v>12</v>
      </c>
      <c r="E5" s="128" t="s">
        <v>9</v>
      </c>
      <c r="F5" s="166">
        <v>43862</v>
      </c>
      <c r="G5" s="23" t="s">
        <v>14</v>
      </c>
      <c r="H5" s="24">
        <v>10</v>
      </c>
      <c r="I5" s="25">
        <v>1000</v>
      </c>
      <c r="J5" s="26">
        <f>+H5*I5</f>
        <v>10000</v>
      </c>
      <c r="K5" s="27"/>
      <c r="L5" s="28"/>
      <c r="M5" s="29">
        <f>+K5*L5</f>
        <v>0</v>
      </c>
      <c r="N5" s="30">
        <f>+J5-M5</f>
        <v>10000</v>
      </c>
      <c r="O5" s="8"/>
      <c r="P5" s="8"/>
    </row>
    <row r="6" spans="1:16" s="3" customFormat="1" x14ac:dyDescent="0.4">
      <c r="A6" s="129"/>
      <c r="B6" s="129"/>
      <c r="C6" s="21"/>
      <c r="D6" s="22"/>
      <c r="E6" s="129"/>
      <c r="F6" s="167"/>
      <c r="G6" s="23" t="s">
        <v>16</v>
      </c>
      <c r="H6" s="24"/>
      <c r="I6" s="25"/>
      <c r="J6" s="26">
        <v>0</v>
      </c>
      <c r="K6" s="27"/>
      <c r="L6" s="28"/>
      <c r="M6" s="29">
        <v>5000</v>
      </c>
      <c r="N6" s="30">
        <f t="shared" ref="N6:N11" si="0">+J6-M6</f>
        <v>-5000</v>
      </c>
      <c r="O6" s="8"/>
      <c r="P6" s="8"/>
    </row>
    <row r="7" spans="1:16" s="3" customFormat="1" x14ac:dyDescent="0.4">
      <c r="A7" s="129"/>
      <c r="B7" s="129"/>
      <c r="C7" s="21"/>
      <c r="D7" s="22"/>
      <c r="E7" s="129"/>
      <c r="F7" s="167"/>
      <c r="G7" s="23" t="s">
        <v>18</v>
      </c>
      <c r="H7" s="24"/>
      <c r="I7" s="25"/>
      <c r="J7" s="26">
        <f t="shared" ref="J7:J11" si="1">+H7*I7</f>
        <v>0</v>
      </c>
      <c r="K7" s="27"/>
      <c r="L7" s="28"/>
      <c r="M7" s="29">
        <f t="shared" ref="M7:M11" si="2">+K7*L7</f>
        <v>0</v>
      </c>
      <c r="N7" s="30">
        <f t="shared" si="0"/>
        <v>0</v>
      </c>
      <c r="O7" s="8"/>
      <c r="P7" s="8"/>
    </row>
    <row r="8" spans="1:16" s="3" customFormat="1" x14ac:dyDescent="0.4">
      <c r="A8" s="129"/>
      <c r="B8" s="129"/>
      <c r="C8" s="21"/>
      <c r="D8" s="22"/>
      <c r="E8" s="129"/>
      <c r="F8" s="167"/>
      <c r="G8" s="23" t="s">
        <v>29</v>
      </c>
      <c r="H8" s="24"/>
      <c r="I8" s="25"/>
      <c r="J8" s="26">
        <f t="shared" si="1"/>
        <v>0</v>
      </c>
      <c r="K8" s="27"/>
      <c r="L8" s="28"/>
      <c r="M8" s="29">
        <f t="shared" si="2"/>
        <v>0</v>
      </c>
      <c r="N8" s="30">
        <f t="shared" si="0"/>
        <v>0</v>
      </c>
      <c r="O8" s="8"/>
      <c r="P8" s="8"/>
    </row>
    <row r="9" spans="1:16" s="3" customFormat="1" x14ac:dyDescent="0.4">
      <c r="A9" s="129"/>
      <c r="B9" s="129"/>
      <c r="C9" s="21"/>
      <c r="D9" s="22"/>
      <c r="E9" s="129"/>
      <c r="F9" s="167"/>
      <c r="G9" s="23" t="s">
        <v>19</v>
      </c>
      <c r="H9" s="24"/>
      <c r="I9" s="25"/>
      <c r="J9" s="26">
        <f t="shared" si="1"/>
        <v>0</v>
      </c>
      <c r="K9" s="27"/>
      <c r="L9" s="28"/>
      <c r="M9" s="29">
        <f t="shared" si="2"/>
        <v>0</v>
      </c>
      <c r="N9" s="30">
        <f t="shared" si="0"/>
        <v>0</v>
      </c>
      <c r="O9" s="8"/>
      <c r="P9" s="8"/>
    </row>
    <row r="10" spans="1:16" s="3" customFormat="1" x14ac:dyDescent="0.4">
      <c r="A10" s="129"/>
      <c r="B10" s="129"/>
      <c r="C10" s="21"/>
      <c r="D10" s="22"/>
      <c r="E10" s="129"/>
      <c r="F10" s="167"/>
      <c r="G10" s="23" t="s">
        <v>17</v>
      </c>
      <c r="H10" s="24"/>
      <c r="I10" s="31"/>
      <c r="J10" s="26">
        <f t="shared" si="1"/>
        <v>0</v>
      </c>
      <c r="K10" s="27">
        <v>10</v>
      </c>
      <c r="L10" s="28">
        <v>500</v>
      </c>
      <c r="M10" s="29">
        <f t="shared" si="2"/>
        <v>5000</v>
      </c>
      <c r="N10" s="30">
        <f t="shared" si="0"/>
        <v>-5000</v>
      </c>
      <c r="O10" s="8"/>
      <c r="P10" s="8"/>
    </row>
    <row r="11" spans="1:16" s="3" customFormat="1" x14ac:dyDescent="0.4">
      <c r="A11" s="129"/>
      <c r="B11" s="129"/>
      <c r="C11" s="21"/>
      <c r="D11" s="22"/>
      <c r="E11" s="129"/>
      <c r="F11" s="167"/>
      <c r="G11" s="23"/>
      <c r="H11" s="24"/>
      <c r="I11" s="31"/>
      <c r="J11" s="26">
        <f t="shared" si="1"/>
        <v>0</v>
      </c>
      <c r="K11" s="27"/>
      <c r="L11" s="28"/>
      <c r="M11" s="29">
        <f t="shared" si="2"/>
        <v>0</v>
      </c>
      <c r="N11" s="30">
        <f t="shared" si="0"/>
        <v>0</v>
      </c>
      <c r="O11" s="8"/>
      <c r="P11" s="8"/>
    </row>
    <row r="12" spans="1:16" s="3" customFormat="1" ht="35.1" customHeight="1" x14ac:dyDescent="0.4">
      <c r="A12" s="123"/>
      <c r="B12" s="123"/>
      <c r="C12" s="32"/>
      <c r="D12" s="33"/>
      <c r="E12" s="34"/>
      <c r="F12" s="35"/>
      <c r="G12" s="36" t="s">
        <v>20</v>
      </c>
      <c r="H12" s="37"/>
      <c r="I12" s="38"/>
      <c r="J12" s="39">
        <f>SUM(J5:J11)</f>
        <v>10000</v>
      </c>
      <c r="K12" s="40"/>
      <c r="L12" s="41"/>
      <c r="M12" s="42">
        <f>SUM(M5:M11)</f>
        <v>10000</v>
      </c>
      <c r="N12" s="43">
        <f>+J12-M12</f>
        <v>0</v>
      </c>
      <c r="O12" s="8"/>
      <c r="P12" s="8"/>
    </row>
    <row r="13" spans="1:16" s="3" customFormat="1" ht="20.100000000000001" customHeight="1" x14ac:dyDescent="0.4">
      <c r="A13" s="168" t="s">
        <v>25</v>
      </c>
      <c r="B13" s="171" t="s">
        <v>24</v>
      </c>
      <c r="C13" s="172"/>
      <c r="D13" s="173"/>
      <c r="E13" s="171" t="s">
        <v>28</v>
      </c>
      <c r="F13" s="172"/>
      <c r="G13" s="172"/>
      <c r="H13" s="172"/>
      <c r="I13" s="172"/>
      <c r="J13" s="172"/>
      <c r="K13" s="172"/>
      <c r="L13" s="172"/>
      <c r="M13" s="172"/>
      <c r="N13" s="173"/>
      <c r="O13" s="8"/>
      <c r="P13" s="8"/>
    </row>
    <row r="14" spans="1:16" s="3" customFormat="1" ht="17.100000000000001" customHeight="1" x14ac:dyDescent="0.4">
      <c r="A14" s="169"/>
      <c r="B14" s="174" t="s">
        <v>2</v>
      </c>
      <c r="C14" s="176" t="s">
        <v>13</v>
      </c>
      <c r="D14" s="177"/>
      <c r="E14" s="168" t="s">
        <v>21</v>
      </c>
      <c r="F14" s="168" t="s">
        <v>22</v>
      </c>
      <c r="G14" s="176" t="s">
        <v>5</v>
      </c>
      <c r="H14" s="188" t="s">
        <v>3</v>
      </c>
      <c r="I14" s="189"/>
      <c r="J14" s="190"/>
      <c r="K14" s="191" t="s">
        <v>4</v>
      </c>
      <c r="L14" s="192"/>
      <c r="M14" s="193"/>
      <c r="N14" s="160" t="s">
        <v>23</v>
      </c>
      <c r="O14" s="8"/>
      <c r="P14" s="8"/>
    </row>
    <row r="15" spans="1:16" s="3" customFormat="1" ht="17.100000000000001" customHeight="1" x14ac:dyDescent="0.4">
      <c r="A15" s="170"/>
      <c r="B15" s="175"/>
      <c r="C15" s="178"/>
      <c r="D15" s="179"/>
      <c r="E15" s="170"/>
      <c r="F15" s="170"/>
      <c r="G15" s="178"/>
      <c r="H15" s="44" t="s">
        <v>10</v>
      </c>
      <c r="I15" s="45" t="s">
        <v>11</v>
      </c>
      <c r="J15" s="46" t="s">
        <v>15</v>
      </c>
      <c r="K15" s="47" t="s">
        <v>10</v>
      </c>
      <c r="L15" s="48" t="s">
        <v>11</v>
      </c>
      <c r="M15" s="49" t="s">
        <v>15</v>
      </c>
      <c r="N15" s="161"/>
      <c r="O15" s="8"/>
      <c r="P15" s="8"/>
    </row>
    <row r="16" spans="1:16" s="3" customFormat="1" x14ac:dyDescent="0.4">
      <c r="A16" s="128"/>
      <c r="B16" s="128"/>
      <c r="C16" s="21"/>
      <c r="D16" s="22" t="s">
        <v>26</v>
      </c>
      <c r="E16" s="194"/>
      <c r="F16" s="166"/>
      <c r="G16" s="23" t="s">
        <v>14</v>
      </c>
      <c r="H16" s="24"/>
      <c r="I16" s="25"/>
      <c r="J16" s="26">
        <f>+H16*I16</f>
        <v>0</v>
      </c>
      <c r="K16" s="27"/>
      <c r="L16" s="28"/>
      <c r="M16" s="29">
        <f>+K16*L16</f>
        <v>0</v>
      </c>
      <c r="N16" s="50">
        <f>+J16-M16</f>
        <v>0</v>
      </c>
      <c r="O16" s="8"/>
      <c r="P16" s="8"/>
    </row>
    <row r="17" spans="1:16" s="3" customFormat="1" x14ac:dyDescent="0.4">
      <c r="A17" s="129"/>
      <c r="B17" s="129"/>
      <c r="C17" s="21"/>
      <c r="D17" s="22"/>
      <c r="E17" s="195"/>
      <c r="F17" s="167"/>
      <c r="G17" s="23" t="s">
        <v>16</v>
      </c>
      <c r="H17" s="24"/>
      <c r="I17" s="25"/>
      <c r="J17" s="26">
        <f t="shared" ref="J17:J22" si="3">+H17*I17</f>
        <v>0</v>
      </c>
      <c r="K17" s="27"/>
      <c r="L17" s="28"/>
      <c r="M17" s="29">
        <f t="shared" ref="M17:M22" si="4">+K17*L17</f>
        <v>0</v>
      </c>
      <c r="N17" s="50">
        <f t="shared" ref="N17:N22" si="5">+J17-M17</f>
        <v>0</v>
      </c>
      <c r="O17" s="8"/>
      <c r="P17" s="202" t="s">
        <v>31</v>
      </c>
    </row>
    <row r="18" spans="1:16" s="3" customFormat="1" x14ac:dyDescent="0.4">
      <c r="A18" s="129"/>
      <c r="B18" s="129"/>
      <c r="C18" s="21"/>
      <c r="D18" s="22"/>
      <c r="E18" s="195"/>
      <c r="F18" s="167"/>
      <c r="G18" s="23" t="s">
        <v>18</v>
      </c>
      <c r="H18" s="24"/>
      <c r="I18" s="25"/>
      <c r="J18" s="26">
        <f t="shared" si="3"/>
        <v>0</v>
      </c>
      <c r="K18" s="27"/>
      <c r="L18" s="28"/>
      <c r="M18" s="29">
        <f t="shared" si="4"/>
        <v>0</v>
      </c>
      <c r="N18" s="50">
        <f t="shared" si="5"/>
        <v>0</v>
      </c>
      <c r="O18" s="8"/>
      <c r="P18" s="202"/>
    </row>
    <row r="19" spans="1:16" s="3" customFormat="1" x14ac:dyDescent="0.4">
      <c r="A19" s="129"/>
      <c r="B19" s="129"/>
      <c r="C19" s="21"/>
      <c r="D19" s="22"/>
      <c r="E19" s="195"/>
      <c r="F19" s="167"/>
      <c r="G19" s="23" t="s">
        <v>29</v>
      </c>
      <c r="H19" s="24"/>
      <c r="I19" s="25"/>
      <c r="J19" s="26">
        <f t="shared" si="3"/>
        <v>0</v>
      </c>
      <c r="K19" s="27"/>
      <c r="L19" s="28"/>
      <c r="M19" s="29">
        <f t="shared" si="4"/>
        <v>0</v>
      </c>
      <c r="N19" s="50">
        <f t="shared" si="5"/>
        <v>0</v>
      </c>
      <c r="O19" s="8"/>
      <c r="P19" s="202"/>
    </row>
    <row r="20" spans="1:16" s="3" customFormat="1" x14ac:dyDescent="0.4">
      <c r="A20" s="129"/>
      <c r="B20" s="129"/>
      <c r="C20" s="21"/>
      <c r="D20" s="22"/>
      <c r="E20" s="195"/>
      <c r="F20" s="167"/>
      <c r="G20" s="23" t="s">
        <v>19</v>
      </c>
      <c r="H20" s="24"/>
      <c r="I20" s="25"/>
      <c r="J20" s="26">
        <f t="shared" si="3"/>
        <v>0</v>
      </c>
      <c r="K20" s="27"/>
      <c r="L20" s="28"/>
      <c r="M20" s="29">
        <f t="shared" si="4"/>
        <v>0</v>
      </c>
      <c r="N20" s="50">
        <f t="shared" si="5"/>
        <v>0</v>
      </c>
      <c r="O20" s="8"/>
      <c r="P20" s="8"/>
    </row>
    <row r="21" spans="1:16" s="3" customFormat="1" x14ac:dyDescent="0.4">
      <c r="A21" s="129"/>
      <c r="B21" s="129"/>
      <c r="C21" s="21"/>
      <c r="D21" s="22"/>
      <c r="E21" s="195"/>
      <c r="F21" s="167"/>
      <c r="G21" s="23" t="s">
        <v>17</v>
      </c>
      <c r="H21" s="24"/>
      <c r="I21" s="31"/>
      <c r="J21" s="26">
        <f t="shared" si="3"/>
        <v>0</v>
      </c>
      <c r="K21" s="27"/>
      <c r="L21" s="28"/>
      <c r="M21" s="29">
        <f t="shared" si="4"/>
        <v>0</v>
      </c>
      <c r="N21" s="50">
        <f t="shared" si="5"/>
        <v>0</v>
      </c>
      <c r="O21" s="8"/>
      <c r="P21" s="201" t="s">
        <v>30</v>
      </c>
    </row>
    <row r="22" spans="1:16" s="3" customFormat="1" x14ac:dyDescent="0.4">
      <c r="A22" s="129"/>
      <c r="B22" s="129"/>
      <c r="C22" s="21"/>
      <c r="D22" s="22"/>
      <c r="E22" s="195"/>
      <c r="F22" s="167"/>
      <c r="G22" s="23"/>
      <c r="H22" s="24"/>
      <c r="I22" s="31"/>
      <c r="J22" s="26">
        <f t="shared" si="3"/>
        <v>0</v>
      </c>
      <c r="K22" s="27"/>
      <c r="L22" s="28"/>
      <c r="M22" s="29">
        <f t="shared" si="4"/>
        <v>0</v>
      </c>
      <c r="N22" s="50">
        <f t="shared" si="5"/>
        <v>0</v>
      </c>
      <c r="O22" s="8"/>
      <c r="P22" s="201"/>
    </row>
    <row r="23" spans="1:16" s="3" customFormat="1" ht="35.1" customHeight="1" x14ac:dyDescent="0.4">
      <c r="A23" s="123"/>
      <c r="B23" s="123"/>
      <c r="C23" s="51"/>
      <c r="D23" s="52"/>
      <c r="E23" s="53"/>
      <c r="F23" s="54"/>
      <c r="G23" s="55" t="s">
        <v>20</v>
      </c>
      <c r="H23" s="37"/>
      <c r="I23" s="38"/>
      <c r="J23" s="39">
        <f>SUM(J16:J22)</f>
        <v>0</v>
      </c>
      <c r="K23" s="37"/>
      <c r="L23" s="38"/>
      <c r="M23" s="39">
        <f>SUM(M16:M22)</f>
        <v>0</v>
      </c>
      <c r="N23" s="56">
        <f>+J23-M23</f>
        <v>0</v>
      </c>
      <c r="O23" s="8"/>
      <c r="P23" s="9">
        <f>+N23-N12</f>
        <v>0</v>
      </c>
    </row>
    <row r="24" spans="1:16" ht="5.25" customHeight="1" x14ac:dyDescent="0.4"/>
  </sheetData>
  <mergeCells count="32">
    <mergeCell ref="P21:P22"/>
    <mergeCell ref="F16:F22"/>
    <mergeCell ref="E3:E4"/>
    <mergeCell ref="F3:F4"/>
    <mergeCell ref="E13:N13"/>
    <mergeCell ref="E14:E15"/>
    <mergeCell ref="F14:F15"/>
    <mergeCell ref="E5:E11"/>
    <mergeCell ref="F5:F11"/>
    <mergeCell ref="E16:E22"/>
    <mergeCell ref="P17:P19"/>
    <mergeCell ref="E2:N2"/>
    <mergeCell ref="N3:N4"/>
    <mergeCell ref="G14:G15"/>
    <mergeCell ref="H14:J14"/>
    <mergeCell ref="K14:M14"/>
    <mergeCell ref="N14:N15"/>
    <mergeCell ref="H3:J3"/>
    <mergeCell ref="K3:M3"/>
    <mergeCell ref="G3:G4"/>
    <mergeCell ref="A2:A4"/>
    <mergeCell ref="A5:A12"/>
    <mergeCell ref="A13:A15"/>
    <mergeCell ref="A16:A23"/>
    <mergeCell ref="C3:D4"/>
    <mergeCell ref="C14:D15"/>
    <mergeCell ref="B2:D2"/>
    <mergeCell ref="B13:D13"/>
    <mergeCell ref="B3:B4"/>
    <mergeCell ref="B14:B15"/>
    <mergeCell ref="B5:B12"/>
    <mergeCell ref="B16:B23"/>
  </mergeCells>
  <phoneticPr fontId="1"/>
  <printOptions horizontalCentered="1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各イベント計画</vt:lpstr>
      <vt:lpstr>ライフスタイル詳細</vt:lpstr>
      <vt:lpstr>健康詳細</vt:lpstr>
      <vt:lpstr>ＡＩ詳細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rockbear</dc:creator>
  <cp:lastModifiedBy>rockbear</cp:lastModifiedBy>
  <cp:lastPrinted>2019-08-22T07:31:58Z</cp:lastPrinted>
  <dcterms:created xsi:type="dcterms:W3CDTF">2019-08-12T03:46:42Z</dcterms:created>
  <dcterms:modified xsi:type="dcterms:W3CDTF">2019-08-22T07:54:40Z</dcterms:modified>
</cp:coreProperties>
</file>